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70" windowHeight="5085" tabRatio="503" firstSheet="10" activeTab="1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/>
  <calcPr fullCalcOnLoad="1"/>
</workbook>
</file>

<file path=xl/sharedStrings.xml><?xml version="1.0" encoding="utf-8"?>
<sst xmlns="http://schemas.openxmlformats.org/spreadsheetml/2006/main" count="1130" uniqueCount="95">
  <si>
    <t>MONOADDUCTS</t>
  </si>
  <si>
    <t>ICL</t>
  </si>
  <si>
    <t>DSB</t>
  </si>
  <si>
    <t>TIME (H)</t>
  </si>
  <si>
    <t>APOPTOSIS</t>
  </si>
  <si>
    <t>2h</t>
  </si>
  <si>
    <t>8h</t>
  </si>
  <si>
    <t>24h</t>
  </si>
  <si>
    <t>48h</t>
  </si>
  <si>
    <t>% repair (8-24h)</t>
  </si>
  <si>
    <t>% repair (2-24h)</t>
  </si>
  <si>
    <t>AUC</t>
  </si>
  <si>
    <t>SD</t>
  </si>
  <si>
    <t>MIN</t>
  </si>
  <si>
    <t>MAX</t>
  </si>
  <si>
    <t>MV</t>
  </si>
  <si>
    <t>8-24h rep.</t>
  </si>
  <si>
    <t>100μg/ml melphalan for 5 min</t>
  </si>
  <si>
    <t>TIME (min)</t>
  </si>
  <si>
    <t>2-24h repair</t>
  </si>
  <si>
    <t>5min</t>
  </si>
  <si>
    <t>15min</t>
  </si>
  <si>
    <t>30min</t>
  </si>
  <si>
    <t>45min</t>
  </si>
  <si>
    <t>60min</t>
  </si>
  <si>
    <t>2nd PHASE</t>
  </si>
  <si>
    <t>VALUES</t>
  </si>
  <si>
    <t>DAMAGE</t>
  </si>
  <si>
    <t>1st phase</t>
  </si>
  <si>
    <t>1st PHASE</t>
  </si>
  <si>
    <t>MONO (1st phase)</t>
  </si>
  <si>
    <t>MONO (2nd phase)</t>
  </si>
  <si>
    <t>47,7 (43,8-52,9)</t>
  </si>
  <si>
    <t>Values</t>
  </si>
  <si>
    <r>
      <t>Healthy Individual</t>
    </r>
    <r>
      <rPr>
        <sz val="11"/>
        <rFont val="Calibri"/>
        <family val="2"/>
      </rPr>
      <t xml:space="preserve"> #</t>
    </r>
  </si>
  <si>
    <r>
      <t>Pat</t>
    </r>
    <r>
      <rPr>
        <sz val="11"/>
        <rFont val="Calibri"/>
        <family val="2"/>
      </rPr>
      <t>ient #</t>
    </r>
  </si>
  <si>
    <t>AUC (min)</t>
  </si>
  <si>
    <t>AUC (h)</t>
  </si>
  <si>
    <t>Time (min)</t>
  </si>
  <si>
    <t>Time (h)</t>
  </si>
  <si>
    <t>DNA damage</t>
  </si>
  <si>
    <t>30,6 (27,3-34,3)</t>
  </si>
  <si>
    <t>33,1 (26,1-40,6)</t>
  </si>
  <si>
    <t>6,8 (3,8-9,8)</t>
  </si>
  <si>
    <t>59,6 (44,4-78,6)</t>
  </si>
  <si>
    <t>58,0 (36,4-83,3)</t>
  </si>
  <si>
    <t>AUC-1st Phase</t>
  </si>
  <si>
    <t>AUC-2nd Phase</t>
  </si>
  <si>
    <t>AUC-Total</t>
  </si>
  <si>
    <t>LUPUS NETHRITIS CORRELATED</t>
  </si>
  <si>
    <t>LUPUS NETHRITIS</t>
  </si>
  <si>
    <t>Rad51</t>
  </si>
  <si>
    <t>QSLE-RELATED HEALTHY CONTROLS</t>
  </si>
  <si>
    <t>QSLE PATIENTS</t>
  </si>
  <si>
    <t>MELPHALAN ONLY</t>
  </si>
  <si>
    <t>VORINOSTAT: YES</t>
  </si>
  <si>
    <t>CHROMATIN STRUCTURE</t>
  </si>
  <si>
    <t>MONO (TOTAL)</t>
  </si>
  <si>
    <t>MELPHALAN+VORINOSTAT</t>
  </si>
  <si>
    <t>37,3 (32,3-40,8)</t>
  </si>
  <si>
    <t>49,4 (46,8-52,4)</t>
  </si>
  <si>
    <t>41,1 (36,3-47,1)</t>
  </si>
  <si>
    <t>NO VORINOSTAT</t>
  </si>
  <si>
    <t>No treatment</t>
  </si>
  <si>
    <t>Amanitin treatment</t>
  </si>
  <si>
    <t>40,2 (37,9-43,1)</t>
  </si>
  <si>
    <t>MELPHALAN+AMANITIN</t>
  </si>
  <si>
    <t>30,5 (25,0-41,7)</t>
  </si>
  <si>
    <t>26,1 (19,0-34,5)</t>
  </si>
  <si>
    <t>amanitin treatment</t>
  </si>
  <si>
    <t>No Treatment</t>
  </si>
  <si>
    <t>Amanitin Treatment</t>
  </si>
  <si>
    <t>Healthy individual #</t>
  </si>
  <si>
    <t>120min</t>
  </si>
  <si>
    <t>MEAN</t>
  </si>
  <si>
    <t>34,7 (32,5-36,8)</t>
  </si>
  <si>
    <t>26,5 (17,0-36,4)</t>
  </si>
  <si>
    <t>8,2 (3,7-17,2)</t>
  </si>
  <si>
    <t>amanitin</t>
  </si>
  <si>
    <t>CHROMATN STRUCTURE</t>
  </si>
  <si>
    <t>Patient #</t>
  </si>
  <si>
    <t>apoptosis</t>
  </si>
  <si>
    <t>mean</t>
  </si>
  <si>
    <t>sd</t>
  </si>
  <si>
    <t>min</t>
  </si>
  <si>
    <t>max</t>
  </si>
  <si>
    <t>53,4 (47,6-58,7)</t>
  </si>
  <si>
    <t>51,7(42,4-66,7)</t>
  </si>
  <si>
    <t>74,0(65,7-85,0)</t>
  </si>
  <si>
    <t>LUPUS NEPHRITIS-RELATED HEALTHY CONTROLS</t>
  </si>
  <si>
    <t>34,9 (30,2-47,0)</t>
  </si>
  <si>
    <t>37,3 (26,7-46,9)</t>
  </si>
  <si>
    <t>12,0 (1,8-19,2)</t>
  </si>
  <si>
    <t>LUPUS NEPHRITIS</t>
  </si>
  <si>
    <r>
      <t>Patient</t>
    </r>
    <r>
      <rPr>
        <sz val="11"/>
        <rFont val="Calibri"/>
        <family val="2"/>
      </rPr>
      <t xml:space="preserve"> #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</si>
</sst>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\ _€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EDF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65" fontId="2" fillId="34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165" fontId="2" fillId="33" borderId="0" xfId="0" applyNumberFormat="1" applyFont="1" applyFill="1" applyAlignment="1">
      <alignment horizontal="center"/>
    </xf>
    <xf numFmtId="166" fontId="2" fillId="34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66" fontId="39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0" fontId="2" fillId="0" borderId="0" xfId="0" applyNumberFormat="1" applyFont="1" applyFill="1" applyAlignment="1">
      <alignment horizontal="center"/>
    </xf>
    <xf numFmtId="166" fontId="2" fillId="35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6" fontId="21" fillId="36" borderId="0" xfId="0" applyNumberFormat="1" applyFont="1" applyFill="1" applyAlignment="1">
      <alignment horizontal="center"/>
    </xf>
    <xf numFmtId="0" fontId="21" fillId="36" borderId="0" xfId="0" applyFont="1" applyFill="1" applyAlignment="1">
      <alignment horizontal="center"/>
    </xf>
    <xf numFmtId="0" fontId="0" fillId="9" borderId="0" xfId="0" applyFill="1" applyAlignment="1">
      <alignment/>
    </xf>
    <xf numFmtId="166" fontId="0" fillId="0" borderId="0" xfId="0" applyNumberFormat="1" applyAlignment="1">
      <alignment/>
    </xf>
    <xf numFmtId="166" fontId="0" fillId="33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21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15" borderId="0" xfId="0" applyFill="1" applyAlignment="1">
      <alignment/>
    </xf>
    <xf numFmtId="166" fontId="0" fillId="0" borderId="0" xfId="42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166" fontId="2" fillId="37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38" fillId="36" borderId="0" xfId="0" applyFont="1" applyFill="1" applyAlignment="1">
      <alignment horizontal="center"/>
    </xf>
    <xf numFmtId="165" fontId="2" fillId="6" borderId="0" xfId="0" applyNumberFormat="1" applyFont="1" applyFill="1" applyAlignment="1">
      <alignment horizontal="center"/>
    </xf>
    <xf numFmtId="165" fontId="39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2" fillId="6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6" fontId="0" fillId="0" borderId="0" xfId="42" applyNumberFormat="1" applyFont="1" applyFill="1" applyAlignment="1">
      <alignment horizontal="center"/>
    </xf>
    <xf numFmtId="165" fontId="39" fillId="0" borderId="0" xfId="0" applyNumberFormat="1" applyFont="1" applyFill="1" applyAlignment="1">
      <alignment horizontal="center"/>
    </xf>
    <xf numFmtId="1" fontId="0" fillId="2" borderId="0" xfId="42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workbookViewId="0" topLeftCell="A1">
      <selection activeCell="A1" sqref="A1"/>
    </sheetView>
  </sheetViews>
  <sheetFormatPr defaultColWidth="9.140625" defaultRowHeight="15"/>
  <cols>
    <col min="1" max="1" width="35.7109375" style="1" customWidth="1"/>
    <col min="2" max="2" width="28.7109375" style="1" customWidth="1"/>
    <col min="3" max="3" width="16.8515625" style="1" customWidth="1"/>
    <col min="4" max="4" width="9.140625" style="8" customWidth="1"/>
    <col min="5" max="5" width="20.57421875" style="1" customWidth="1"/>
    <col min="6" max="6" width="29.28125" style="1" customWidth="1"/>
    <col min="7" max="7" width="11.57421875" style="1" customWidth="1"/>
    <col min="8" max="8" width="8.140625" style="8" customWidth="1"/>
    <col min="9" max="9" width="13.421875" style="1" customWidth="1"/>
    <col min="10" max="10" width="16.140625" style="1" customWidth="1"/>
    <col min="11" max="11" width="9.140625" style="1" customWidth="1"/>
    <col min="12" max="12" width="9.140625" style="8" customWidth="1"/>
    <col min="13" max="13" width="12.7109375" style="1" customWidth="1"/>
    <col min="14" max="14" width="21.00390625" style="1" customWidth="1"/>
    <col min="15" max="15" width="8.421875" style="1" customWidth="1"/>
    <col min="16" max="16" width="8.421875" style="8" customWidth="1"/>
    <col min="17" max="17" width="44.421875" style="1" customWidth="1"/>
    <col min="18" max="18" width="29.57421875" style="1" customWidth="1"/>
    <col min="19" max="19" width="10.7109375" style="1" customWidth="1"/>
    <col min="20" max="20" width="10.7109375" style="8" customWidth="1"/>
    <col min="21" max="21" width="15.7109375" style="1" customWidth="1"/>
    <col min="22" max="22" width="12.57421875" style="1" customWidth="1"/>
    <col min="23" max="23" width="9.140625" style="1" customWidth="1"/>
    <col min="24" max="24" width="9.140625" style="8" customWidth="1"/>
    <col min="25" max="27" width="9.140625" style="23" customWidth="1"/>
    <col min="28" max="28" width="9.140625" style="8" customWidth="1"/>
    <col min="29" max="29" width="18.57421875" style="8" customWidth="1"/>
    <col min="30" max="30" width="18.00390625" style="8" customWidth="1"/>
    <col min="31" max="31" width="15.140625" style="8" customWidth="1"/>
    <col min="32" max="32" width="9.57421875" style="8" bestFit="1" customWidth="1"/>
    <col min="33" max="33" width="9.140625" style="8" customWidth="1"/>
    <col min="34" max="16384" width="9.140625" style="1" customWidth="1"/>
  </cols>
  <sheetData>
    <row r="1" spans="2:33" s="5" customFormat="1" ht="17.25" customHeight="1">
      <c r="B1" s="5" t="s">
        <v>0</v>
      </c>
      <c r="C1" s="5" t="s">
        <v>29</v>
      </c>
      <c r="D1" s="8"/>
      <c r="F1" s="5" t="s">
        <v>0</v>
      </c>
      <c r="G1" s="5" t="s">
        <v>25</v>
      </c>
      <c r="H1" s="8"/>
      <c r="J1" s="5" t="s">
        <v>1</v>
      </c>
      <c r="L1" s="8"/>
      <c r="N1" s="5" t="s">
        <v>2</v>
      </c>
      <c r="P1" s="8"/>
      <c r="Q1" s="4"/>
      <c r="R1" s="5" t="s">
        <v>11</v>
      </c>
      <c r="T1" s="8"/>
      <c r="V1" s="5" t="s">
        <v>4</v>
      </c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6" customFormat="1" ht="15">
      <c r="A2" s="6" t="s">
        <v>38</v>
      </c>
      <c r="B2" s="6" t="s">
        <v>15</v>
      </c>
      <c r="C2" s="6" t="s">
        <v>12</v>
      </c>
      <c r="D2" s="8"/>
      <c r="E2" s="6" t="s">
        <v>39</v>
      </c>
      <c r="F2" s="6" t="s">
        <v>15</v>
      </c>
      <c r="G2" s="6" t="s">
        <v>12</v>
      </c>
      <c r="H2" s="8"/>
      <c r="I2" s="6" t="s">
        <v>39</v>
      </c>
      <c r="J2" s="6" t="s">
        <v>15</v>
      </c>
      <c r="K2" s="6" t="s">
        <v>12</v>
      </c>
      <c r="L2" s="8"/>
      <c r="M2" s="6" t="s">
        <v>39</v>
      </c>
      <c r="N2" s="6" t="s">
        <v>15</v>
      </c>
      <c r="O2" s="6" t="s">
        <v>12</v>
      </c>
      <c r="P2" s="8"/>
      <c r="Q2" s="15" t="s">
        <v>40</v>
      </c>
      <c r="R2" s="6" t="s">
        <v>15</v>
      </c>
      <c r="S2" s="6" t="s">
        <v>12</v>
      </c>
      <c r="T2" s="8"/>
      <c r="V2" s="6" t="s">
        <v>15</v>
      </c>
      <c r="W2" s="6" t="s">
        <v>12</v>
      </c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23" ht="15">
      <c r="A3" s="6">
        <v>5</v>
      </c>
      <c r="B3" s="8">
        <v>235.66666666666666</v>
      </c>
      <c r="C3" s="8">
        <v>14.17979783588831</v>
      </c>
      <c r="E3" s="7">
        <v>2</v>
      </c>
      <c r="F3" s="5">
        <v>111.83333333333333</v>
      </c>
      <c r="G3" s="5">
        <v>6.11282804164044</v>
      </c>
      <c r="I3" s="7">
        <v>2</v>
      </c>
      <c r="J3" s="1">
        <v>7.716666666666666</v>
      </c>
      <c r="K3" s="1">
        <v>3.3168760402925352</v>
      </c>
      <c r="M3" s="7">
        <v>2</v>
      </c>
      <c r="N3" s="1">
        <v>10.333333333333334</v>
      </c>
      <c r="O3" s="1">
        <v>3.4880749227427263</v>
      </c>
      <c r="Q3" s="6" t="s">
        <v>30</v>
      </c>
      <c r="R3" s="1">
        <v>256.94444444444446</v>
      </c>
      <c r="S3" s="1">
        <v>15.264216203142956</v>
      </c>
      <c r="U3" s="6" t="s">
        <v>33</v>
      </c>
      <c r="V3" s="1">
        <v>30</v>
      </c>
      <c r="W3" s="1">
        <v>13.038404810405298</v>
      </c>
    </row>
    <row r="4" spans="1:22" ht="15">
      <c r="A4" s="6">
        <v>15</v>
      </c>
      <c r="B4" s="8">
        <v>169.16666666666666</v>
      </c>
      <c r="C4" s="8">
        <v>11.686174167222932</v>
      </c>
      <c r="E4" s="7">
        <v>8</v>
      </c>
      <c r="F4" s="1">
        <v>77.16666666666667</v>
      </c>
      <c r="G4" s="8">
        <v>6.675827039900536</v>
      </c>
      <c r="I4" s="7">
        <v>8</v>
      </c>
      <c r="J4" s="1">
        <v>20.5</v>
      </c>
      <c r="K4" s="1">
        <v>4.505552130427524</v>
      </c>
      <c r="M4" s="7">
        <v>8</v>
      </c>
      <c r="N4" s="1">
        <v>26.5</v>
      </c>
      <c r="O4" s="1">
        <v>4.898979485566356</v>
      </c>
      <c r="Q4" s="6" t="s">
        <v>31</v>
      </c>
      <c r="R4" s="1">
        <v>2709.6666666666665</v>
      </c>
      <c r="S4" s="1">
        <v>310.1462020832549</v>
      </c>
      <c r="U4" s="6" t="s">
        <v>14</v>
      </c>
      <c r="V4" s="1">
        <v>50</v>
      </c>
    </row>
    <row r="5" spans="1:22" ht="15">
      <c r="A5" s="6">
        <v>30</v>
      </c>
      <c r="B5" s="8">
        <v>142.66666666666666</v>
      </c>
      <c r="C5" s="8">
        <v>9.395034149308117</v>
      </c>
      <c r="E5" s="7">
        <v>24</v>
      </c>
      <c r="F5" s="1">
        <v>58.666666666666664</v>
      </c>
      <c r="G5" s="8">
        <v>6.501281924871926</v>
      </c>
      <c r="I5" s="7">
        <v>24</v>
      </c>
      <c r="J5" s="1">
        <v>8.666666666666666</v>
      </c>
      <c r="K5" s="1">
        <v>3.9327683210006996</v>
      </c>
      <c r="M5" s="7">
        <v>24</v>
      </c>
      <c r="N5" s="1">
        <v>11.75</v>
      </c>
      <c r="O5" s="1">
        <v>5.880051020186815</v>
      </c>
      <c r="Q5" s="6" t="s">
        <v>1</v>
      </c>
      <c r="R5" s="1">
        <v>465.98333333333335</v>
      </c>
      <c r="S5" s="1">
        <v>158.23388280221977</v>
      </c>
      <c r="U5" s="6" t="s">
        <v>13</v>
      </c>
      <c r="V5" s="1">
        <v>15</v>
      </c>
    </row>
    <row r="6" spans="1:19" ht="15">
      <c r="A6" s="6">
        <v>45</v>
      </c>
      <c r="B6" s="8">
        <v>129.83333333333334</v>
      </c>
      <c r="C6" s="8">
        <v>6.431692364118925</v>
      </c>
      <c r="E6" s="7">
        <v>48</v>
      </c>
      <c r="F6" s="1">
        <v>29.333333333333332</v>
      </c>
      <c r="G6" s="1">
        <v>7.501111028818771</v>
      </c>
      <c r="I6" s="7">
        <v>48</v>
      </c>
      <c r="J6" s="1">
        <v>3.6666666666666665</v>
      </c>
      <c r="K6" s="1">
        <v>1.751190071541826</v>
      </c>
      <c r="M6" s="7">
        <v>48</v>
      </c>
      <c r="N6" s="8">
        <v>4.25</v>
      </c>
      <c r="O6" s="1">
        <v>0.758287544405155</v>
      </c>
      <c r="Q6" s="6" t="s">
        <v>2</v>
      </c>
      <c r="R6" s="1">
        <v>608.5</v>
      </c>
      <c r="S6" s="1">
        <v>187.7570238366597</v>
      </c>
    </row>
    <row r="7" spans="1:19" ht="15">
      <c r="A7" s="6">
        <v>60</v>
      </c>
      <c r="B7" s="1">
        <v>124.83333333333333</v>
      </c>
      <c r="C7" s="1">
        <v>7.730890418746452</v>
      </c>
      <c r="Q7" s="6" t="s">
        <v>51</v>
      </c>
      <c r="R7" s="8">
        <v>468</v>
      </c>
      <c r="S7" s="8">
        <v>197.75540447734923</v>
      </c>
    </row>
    <row r="8" spans="1:16" ht="15">
      <c r="A8" s="6">
        <v>120</v>
      </c>
      <c r="B8" s="5">
        <v>111.83333333333333</v>
      </c>
      <c r="C8" s="5">
        <v>6.11282804164044</v>
      </c>
      <c r="E8" s="9" t="s">
        <v>10</v>
      </c>
      <c r="F8" s="5" t="s">
        <v>32</v>
      </c>
      <c r="G8" s="9"/>
      <c r="H8" s="21"/>
      <c r="I8" s="9"/>
      <c r="J8" s="5" t="s">
        <v>44</v>
      </c>
      <c r="K8" s="5"/>
      <c r="M8" s="9"/>
      <c r="N8" s="9" t="s">
        <v>45</v>
      </c>
      <c r="O8" s="9"/>
      <c r="P8" s="21"/>
    </row>
    <row r="9" spans="5:23" ht="15">
      <c r="E9" s="9" t="s">
        <v>9</v>
      </c>
      <c r="F9" s="9"/>
      <c r="G9" s="9"/>
      <c r="H9" s="21"/>
      <c r="I9" s="9"/>
      <c r="J9" s="9"/>
      <c r="K9" s="9"/>
      <c r="L9" s="21"/>
      <c r="M9" s="9"/>
      <c r="N9" s="5"/>
      <c r="O9" s="5"/>
      <c r="U9" s="8"/>
      <c r="W9" s="8"/>
    </row>
    <row r="10" spans="2:21" ht="15.75" customHeight="1">
      <c r="B10" s="8"/>
      <c r="C10" s="11"/>
      <c r="F10" s="2"/>
      <c r="O10" s="2"/>
      <c r="Q10" s="2"/>
      <c r="R10" s="2"/>
      <c r="U10" s="8"/>
    </row>
    <row r="11" spans="1:33" s="2" customFormat="1" ht="15">
      <c r="A11" s="10" t="s">
        <v>17</v>
      </c>
      <c r="B11" s="8"/>
      <c r="C11" s="20"/>
      <c r="D11" s="11"/>
      <c r="M11" s="5"/>
      <c r="N11" s="5" t="s">
        <v>51</v>
      </c>
      <c r="O11" s="5"/>
      <c r="R11" s="1"/>
      <c r="S11" s="1"/>
      <c r="T11" s="11"/>
      <c r="X11" s="11"/>
      <c r="Y11" s="11"/>
      <c r="Z11" s="11"/>
      <c r="AA11" s="11"/>
      <c r="AB11" s="8"/>
      <c r="AC11" s="11"/>
      <c r="AD11" s="8"/>
      <c r="AE11" s="11"/>
      <c r="AF11" s="8"/>
      <c r="AG11" s="11"/>
    </row>
    <row r="12" spans="1:33" s="2" customFormat="1" ht="15">
      <c r="A12" s="11"/>
      <c r="B12" s="8"/>
      <c r="C12" s="20"/>
      <c r="D12" s="11"/>
      <c r="E12" s="11"/>
      <c r="F12" s="8"/>
      <c r="M12" s="6" t="s">
        <v>39</v>
      </c>
      <c r="N12" s="6" t="s">
        <v>15</v>
      </c>
      <c r="O12" s="6" t="s">
        <v>12</v>
      </c>
      <c r="T12" s="11"/>
      <c r="W12" s="1"/>
      <c r="Y12" s="11"/>
      <c r="Z12" s="11"/>
      <c r="AA12" s="11"/>
      <c r="AB12" s="11"/>
      <c r="AC12" s="11"/>
      <c r="AD12" s="8"/>
      <c r="AE12" s="20"/>
      <c r="AF12" s="8"/>
      <c r="AG12" s="11"/>
    </row>
    <row r="13" spans="1:15" ht="15">
      <c r="A13" s="27" t="s">
        <v>52</v>
      </c>
      <c r="M13" s="7">
        <v>2</v>
      </c>
      <c r="N13" s="1">
        <v>8.5</v>
      </c>
      <c r="O13" s="1">
        <v>3.8858718455450894</v>
      </c>
    </row>
    <row r="14" spans="1:19" ht="15">
      <c r="A14" s="27" t="s">
        <v>54</v>
      </c>
      <c r="M14" s="7">
        <v>8</v>
      </c>
      <c r="N14" s="8">
        <v>18.833333333333332</v>
      </c>
      <c r="O14" s="8">
        <v>4.020779360604943</v>
      </c>
      <c r="Q14" s="8"/>
      <c r="R14" s="8"/>
      <c r="S14" s="8"/>
    </row>
    <row r="15" spans="1:33" s="2" customFormat="1" ht="15">
      <c r="A15" s="11"/>
      <c r="B15" s="8"/>
      <c r="C15" s="8"/>
      <c r="D15" s="11"/>
      <c r="E15" s="11"/>
      <c r="F15" s="8"/>
      <c r="G15" s="11"/>
      <c r="H15" s="11"/>
      <c r="I15" s="11"/>
      <c r="M15" s="7">
        <v>24</v>
      </c>
      <c r="N15" s="1">
        <v>8.666666666666666</v>
      </c>
      <c r="O15" s="1">
        <v>5.819507424745384</v>
      </c>
      <c r="Q15" s="11"/>
      <c r="R15" s="8"/>
      <c r="S15" s="8"/>
      <c r="T15" s="11"/>
      <c r="V15" s="1"/>
      <c r="X15" s="11"/>
      <c r="Y15" s="11"/>
      <c r="Z15" s="11"/>
      <c r="AA15" s="11"/>
      <c r="AB15" s="11"/>
      <c r="AC15" s="11"/>
      <c r="AD15" s="8"/>
      <c r="AE15" s="20"/>
      <c r="AF15" s="8"/>
      <c r="AG15" s="11"/>
    </row>
    <row r="16" spans="1:33" s="2" customFormat="1" ht="15">
      <c r="A16" s="8"/>
      <c r="B16" s="8"/>
      <c r="C16" s="8"/>
      <c r="D16" s="8"/>
      <c r="E16" s="8"/>
      <c r="F16" s="8"/>
      <c r="G16" s="8"/>
      <c r="H16" s="11"/>
      <c r="I16" s="11"/>
      <c r="J16" s="1"/>
      <c r="M16" s="7">
        <v>48</v>
      </c>
      <c r="N16" s="1">
        <v>5.166666666666667</v>
      </c>
      <c r="O16" s="1">
        <v>2.4013884872437172</v>
      </c>
      <c r="Q16" s="8"/>
      <c r="R16" s="8"/>
      <c r="S16" s="8"/>
      <c r="T16" s="11"/>
      <c r="V16" s="8"/>
      <c r="X16" s="11"/>
      <c r="Y16" s="11"/>
      <c r="Z16" s="11"/>
      <c r="AA16" s="11"/>
      <c r="AB16" s="8"/>
      <c r="AC16" s="11"/>
      <c r="AD16" s="8"/>
      <c r="AE16" s="8"/>
      <c r="AF16" s="8"/>
      <c r="AG16" s="11"/>
    </row>
    <row r="17" spans="1:33" s="2" customFormat="1" ht="15">
      <c r="A17" s="8"/>
      <c r="B17" s="8"/>
      <c r="C17" s="8"/>
      <c r="D17" s="8"/>
      <c r="E17" s="8"/>
      <c r="F17" s="8"/>
      <c r="G17" s="8"/>
      <c r="H17" s="11"/>
      <c r="I17" s="11"/>
      <c r="J17" s="1"/>
      <c r="L17" s="11"/>
      <c r="N17" s="1"/>
      <c r="P17" s="11"/>
      <c r="Q17" s="8"/>
      <c r="R17" s="8"/>
      <c r="S17" s="8"/>
      <c r="T17" s="11"/>
      <c r="X17" s="11"/>
      <c r="Y17" s="11"/>
      <c r="Z17" s="11"/>
      <c r="AA17" s="11"/>
      <c r="AB17" s="11"/>
      <c r="AC17" s="11"/>
      <c r="AD17" s="8"/>
      <c r="AE17" s="8"/>
      <c r="AF17" s="11"/>
      <c r="AG17" s="11"/>
    </row>
    <row r="18" spans="1:31" ht="15">
      <c r="A18" s="8"/>
      <c r="B18" s="8"/>
      <c r="C18" s="8"/>
      <c r="E18" s="26"/>
      <c r="F18" s="8"/>
      <c r="G18" s="8"/>
      <c r="I18" s="8"/>
      <c r="N18" s="8"/>
      <c r="Q18" s="8"/>
      <c r="R18" s="8"/>
      <c r="S18" s="8"/>
      <c r="AC18" s="11"/>
      <c r="AE18" s="20"/>
    </row>
    <row r="19" spans="1:31" ht="15">
      <c r="A19" s="8"/>
      <c r="B19" s="8"/>
      <c r="C19" s="8"/>
      <c r="E19" s="26"/>
      <c r="F19" s="8"/>
      <c r="G19" s="8"/>
      <c r="I19" s="8"/>
      <c r="Q19" s="8"/>
      <c r="R19" s="8"/>
      <c r="S19" s="8"/>
      <c r="AC19" s="11"/>
      <c r="AE19" s="20"/>
    </row>
    <row r="20" spans="1:9" ht="15">
      <c r="A20" s="8"/>
      <c r="B20" s="8"/>
      <c r="C20" s="8"/>
      <c r="E20" s="26"/>
      <c r="F20" s="8"/>
      <c r="G20" s="8"/>
      <c r="I20" s="8"/>
    </row>
    <row r="21" spans="1:9" ht="15">
      <c r="A21" s="8"/>
      <c r="B21" s="8"/>
      <c r="C21" s="8"/>
      <c r="E21" s="26"/>
      <c r="F21" s="8"/>
      <c r="G21" s="8"/>
      <c r="I21" s="8"/>
    </row>
    <row r="22" spans="1:9" ht="15">
      <c r="A22" s="8"/>
      <c r="B22" s="8"/>
      <c r="C22" s="8"/>
      <c r="E22" s="8"/>
      <c r="F22" s="8"/>
      <c r="G22" s="8"/>
      <c r="I22" s="8"/>
    </row>
    <row r="23" spans="1:9" ht="15">
      <c r="A23" s="8"/>
      <c r="B23" s="8"/>
      <c r="C23" s="8"/>
      <c r="E23" s="21"/>
      <c r="F23" s="8"/>
      <c r="G23" s="21"/>
      <c r="I23" s="8"/>
    </row>
    <row r="24" spans="1:9" ht="15">
      <c r="A24" s="8"/>
      <c r="B24" s="8"/>
      <c r="C24" s="8"/>
      <c r="E24" s="21"/>
      <c r="F24" s="21"/>
      <c r="G24" s="21"/>
      <c r="I24" s="8"/>
    </row>
    <row r="25" spans="1:9" ht="15">
      <c r="A25" s="8"/>
      <c r="B25" s="8"/>
      <c r="C25" s="8"/>
      <c r="E25" s="8"/>
      <c r="F25" s="8"/>
      <c r="G25" s="8"/>
      <c r="I25" s="11"/>
    </row>
    <row r="26" spans="2:9" ht="15">
      <c r="B26" s="8"/>
      <c r="C26" s="8"/>
      <c r="I26" s="2"/>
    </row>
    <row r="27" spans="2:9" ht="15">
      <c r="B27" s="8"/>
      <c r="C27" s="20"/>
      <c r="I27" s="2"/>
    </row>
    <row r="28" spans="2:3" ht="15">
      <c r="B28" s="8"/>
      <c r="C28" s="20"/>
    </row>
    <row r="29" spans="2:3" ht="15">
      <c r="B29" s="8"/>
      <c r="C29" s="8"/>
    </row>
    <row r="30" spans="2:3" ht="15">
      <c r="B30" s="8"/>
      <c r="C30" s="8"/>
    </row>
    <row r="31" spans="2:3" ht="15">
      <c r="B31" s="8"/>
      <c r="C31" s="20"/>
    </row>
    <row r="32" spans="2:3" ht="15">
      <c r="B32" s="8"/>
      <c r="C32" s="20"/>
    </row>
    <row r="33" spans="2:3" ht="15">
      <c r="B33" s="8"/>
      <c r="C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36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25.28125" style="0" customWidth="1"/>
    <col min="2" max="2" width="23.57421875" style="0" customWidth="1"/>
    <col min="13" max="13" width="13.8515625" style="0" customWidth="1"/>
    <col min="14" max="14" width="16.57421875" style="0" customWidth="1"/>
    <col min="20" max="20" width="11.57421875" style="0" customWidth="1"/>
    <col min="40" max="40" width="11.57421875" style="0" customWidth="1"/>
  </cols>
  <sheetData>
    <row r="1" spans="1:4" s="38" customFormat="1" ht="15">
      <c r="A1" s="38" t="s">
        <v>55</v>
      </c>
      <c r="C1" s="23"/>
      <c r="D1" s="38" t="s">
        <v>55</v>
      </c>
    </row>
    <row r="2" spans="1:60" s="4" customFormat="1" ht="15">
      <c r="A2" s="5"/>
      <c r="B2" s="31" t="s">
        <v>56</v>
      </c>
      <c r="C2" s="16"/>
      <c r="E2" s="4" t="s">
        <v>0</v>
      </c>
      <c r="F2" s="4" t="s">
        <v>29</v>
      </c>
      <c r="N2" s="16"/>
      <c r="P2" s="4" t="s">
        <v>0</v>
      </c>
      <c r="Q2" s="5" t="s">
        <v>25</v>
      </c>
      <c r="V2" s="16"/>
      <c r="X2" s="4" t="s">
        <v>1</v>
      </c>
      <c r="AD2" s="16"/>
      <c r="AF2" s="4" t="s">
        <v>2</v>
      </c>
      <c r="AL2" s="16"/>
      <c r="AN2" s="4" t="s">
        <v>4</v>
      </c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</row>
    <row r="3" spans="1:60" s="15" customFormat="1" ht="15">
      <c r="A3" s="6"/>
      <c r="B3" s="32" t="s">
        <v>15</v>
      </c>
      <c r="C3" s="16"/>
      <c r="E3" s="6" t="s">
        <v>33</v>
      </c>
      <c r="N3" s="16"/>
      <c r="P3" s="6" t="s">
        <v>33</v>
      </c>
      <c r="V3" s="16"/>
      <c r="X3" s="6" t="s">
        <v>33</v>
      </c>
      <c r="AD3" s="16"/>
      <c r="AF3" s="6" t="s">
        <v>33</v>
      </c>
      <c r="AL3" s="16"/>
      <c r="AN3" s="6" t="s">
        <v>33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</row>
    <row r="4" spans="3:60" s="18" customFormat="1" ht="15">
      <c r="C4" s="16"/>
      <c r="D4" s="18" t="s">
        <v>35</v>
      </c>
      <c r="E4" s="18" t="s">
        <v>20</v>
      </c>
      <c r="F4" s="18" t="s">
        <v>21</v>
      </c>
      <c r="G4" s="18" t="s">
        <v>22</v>
      </c>
      <c r="H4" s="18" t="s">
        <v>23</v>
      </c>
      <c r="I4" s="18" t="s">
        <v>24</v>
      </c>
      <c r="J4" s="18" t="s">
        <v>5</v>
      </c>
      <c r="K4" s="12" t="s">
        <v>36</v>
      </c>
      <c r="L4" s="12" t="s">
        <v>37</v>
      </c>
      <c r="N4" s="16"/>
      <c r="O4" s="18" t="s">
        <v>35</v>
      </c>
      <c r="P4" s="18" t="s">
        <v>5</v>
      </c>
      <c r="Q4" s="18" t="s">
        <v>6</v>
      </c>
      <c r="R4" s="18" t="s">
        <v>7</v>
      </c>
      <c r="S4" s="18" t="s">
        <v>8</v>
      </c>
      <c r="T4" s="4" t="s">
        <v>19</v>
      </c>
      <c r="U4" s="12" t="s">
        <v>37</v>
      </c>
      <c r="V4" s="16"/>
      <c r="W4" s="18" t="s">
        <v>35</v>
      </c>
      <c r="X4" s="18" t="s">
        <v>5</v>
      </c>
      <c r="Y4" s="18" t="s">
        <v>6</v>
      </c>
      <c r="Z4" s="18" t="s">
        <v>7</v>
      </c>
      <c r="AA4" s="18" t="s">
        <v>8</v>
      </c>
      <c r="AB4" s="4" t="s">
        <v>16</v>
      </c>
      <c r="AC4" s="12" t="s">
        <v>37</v>
      </c>
      <c r="AD4" s="16"/>
      <c r="AE4" s="18" t="s">
        <v>35</v>
      </c>
      <c r="AF4" s="18" t="s">
        <v>5</v>
      </c>
      <c r="AG4" s="18" t="s">
        <v>6</v>
      </c>
      <c r="AH4" s="18" t="s">
        <v>7</v>
      </c>
      <c r="AI4" s="18" t="s">
        <v>8</v>
      </c>
      <c r="AJ4" s="4" t="s">
        <v>16</v>
      </c>
      <c r="AK4" s="12" t="s">
        <v>37</v>
      </c>
      <c r="AL4" s="16"/>
      <c r="AM4" s="18" t="s">
        <v>35</v>
      </c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1:60" s="3" customFormat="1" ht="15">
      <c r="A5" s="15">
        <v>1</v>
      </c>
      <c r="B5" s="3">
        <v>23.4</v>
      </c>
      <c r="C5" s="16"/>
      <c r="D5" s="15">
        <v>1</v>
      </c>
      <c r="E5" s="1">
        <v>234.7</v>
      </c>
      <c r="F5" s="1">
        <v>198.5</v>
      </c>
      <c r="G5" s="1">
        <v>170.3</v>
      </c>
      <c r="H5" s="1">
        <v>140.1</v>
      </c>
      <c r="I5" s="1">
        <v>137.3</v>
      </c>
      <c r="J5" s="1">
        <v>119.7</v>
      </c>
      <c r="K5" s="1">
        <v>17050.5</v>
      </c>
      <c r="L5" s="1">
        <f aca="true" t="shared" si="0" ref="L5:L10">(K5/M5)</f>
        <v>284.175</v>
      </c>
      <c r="M5" s="3">
        <v>60</v>
      </c>
      <c r="N5" s="16"/>
      <c r="O5" s="15">
        <v>1</v>
      </c>
      <c r="P5" s="1">
        <v>119.7</v>
      </c>
      <c r="Q5" s="1">
        <v>98.2</v>
      </c>
      <c r="R5" s="1">
        <v>70.9</v>
      </c>
      <c r="S5" s="1">
        <v>49.6</v>
      </c>
      <c r="T5" s="13">
        <f aca="true" t="shared" si="1" ref="T5:T10">1-(R5/P5)</f>
        <v>0.4076858813700919</v>
      </c>
      <c r="U5" s="8">
        <v>3452.5</v>
      </c>
      <c r="V5" s="16"/>
      <c r="W5" s="15">
        <v>1</v>
      </c>
      <c r="X5" s="1">
        <v>12.4</v>
      </c>
      <c r="Y5" s="1">
        <v>27.5</v>
      </c>
      <c r="Z5" s="1">
        <v>13.7</v>
      </c>
      <c r="AA5" s="1">
        <v>7.8</v>
      </c>
      <c r="AB5" s="13">
        <f aca="true" t="shared" si="2" ref="AB5:AB10">1-(Z5/Y5)</f>
        <v>0.5018181818181818</v>
      </c>
      <c r="AC5" s="8">
        <v>707.3</v>
      </c>
      <c r="AD5" s="11"/>
      <c r="AE5" s="15">
        <v>1</v>
      </c>
      <c r="AF5" s="1">
        <v>12.5</v>
      </c>
      <c r="AG5" s="1">
        <v>27</v>
      </c>
      <c r="AH5" s="1">
        <v>17.2</v>
      </c>
      <c r="AI5" s="1">
        <v>11.3</v>
      </c>
      <c r="AJ5" s="13">
        <f aca="true" t="shared" si="3" ref="AJ5:AJ10">1-(AH5/AG5)</f>
        <v>0.36296296296296304</v>
      </c>
      <c r="AK5" s="8">
        <v>814.1</v>
      </c>
      <c r="AL5" s="11"/>
      <c r="AM5" s="15">
        <v>1</v>
      </c>
      <c r="AN5" s="1">
        <v>25</v>
      </c>
      <c r="AO5" s="16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3" customFormat="1" ht="15">
      <c r="A6" s="15">
        <v>2</v>
      </c>
      <c r="B6" s="3">
        <v>21.8</v>
      </c>
      <c r="C6" s="16"/>
      <c r="D6" s="15">
        <v>2</v>
      </c>
      <c r="E6" s="1">
        <v>240.275</v>
      </c>
      <c r="F6" s="1">
        <v>201.15</v>
      </c>
      <c r="G6" s="1">
        <v>181.67499999999998</v>
      </c>
      <c r="H6" s="1">
        <v>159.15</v>
      </c>
      <c r="I6" s="1">
        <v>153.275</v>
      </c>
      <c r="J6" s="1">
        <v>136.875</v>
      </c>
      <c r="K6" s="1">
        <v>18682.1875</v>
      </c>
      <c r="L6" s="1">
        <f t="shared" si="0"/>
        <v>311.3697916666667</v>
      </c>
      <c r="M6" s="3">
        <v>60</v>
      </c>
      <c r="N6" s="16"/>
      <c r="O6" s="15">
        <v>2</v>
      </c>
      <c r="P6" s="1">
        <v>129.675</v>
      </c>
      <c r="Q6" s="1">
        <v>101.67500000000001</v>
      </c>
      <c r="R6" s="1">
        <v>79.95000000000002</v>
      </c>
      <c r="S6" s="1">
        <v>52.425</v>
      </c>
      <c r="T6" s="13">
        <f t="shared" si="1"/>
        <v>0.3834586466165413</v>
      </c>
      <c r="U6" s="8">
        <v>3735.55</v>
      </c>
      <c r="V6" s="16"/>
      <c r="W6" s="15">
        <v>2</v>
      </c>
      <c r="X6" s="1">
        <v>14.075000000000001</v>
      </c>
      <c r="Y6" s="1">
        <v>28.650000000000002</v>
      </c>
      <c r="Z6" s="1">
        <v>13.65</v>
      </c>
      <c r="AA6" s="1">
        <v>7.7749999999999995</v>
      </c>
      <c r="AB6" s="13">
        <f t="shared" si="2"/>
        <v>0.5235602094240838</v>
      </c>
      <c r="AC6" s="8">
        <v>723.675</v>
      </c>
      <c r="AD6" s="11"/>
      <c r="AE6" s="15">
        <v>2</v>
      </c>
      <c r="AF6" s="1">
        <v>12.200000000000001</v>
      </c>
      <c r="AG6" s="1">
        <v>33.074999999999996</v>
      </c>
      <c r="AH6" s="1">
        <v>17.800000000000004</v>
      </c>
      <c r="AI6" s="1">
        <v>8.85</v>
      </c>
      <c r="AJ6" s="13">
        <f t="shared" si="3"/>
        <v>0.46182917611489016</v>
      </c>
      <c r="AK6" s="8">
        <v>862.625</v>
      </c>
      <c r="AL6" s="11"/>
      <c r="AM6" s="15">
        <v>2</v>
      </c>
      <c r="AN6" s="1">
        <v>15.25</v>
      </c>
      <c r="AO6" s="16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16"/>
      <c r="BA6" s="16"/>
      <c r="BB6" s="16"/>
      <c r="BC6" s="16"/>
      <c r="BD6" s="16"/>
      <c r="BE6" s="16"/>
      <c r="BF6" s="16"/>
      <c r="BG6" s="16"/>
      <c r="BH6" s="16"/>
    </row>
    <row r="7" spans="1:60" s="3" customFormat="1" ht="15">
      <c r="A7" s="15">
        <v>3</v>
      </c>
      <c r="B7" s="3">
        <v>27.4</v>
      </c>
      <c r="C7" s="16"/>
      <c r="D7" s="15">
        <v>3</v>
      </c>
      <c r="E7" s="1">
        <v>231.7</v>
      </c>
      <c r="F7" s="1">
        <v>190.3</v>
      </c>
      <c r="G7" s="1">
        <v>175.2</v>
      </c>
      <c r="H7" s="1">
        <v>161.4</v>
      </c>
      <c r="I7" s="1">
        <v>152.5</v>
      </c>
      <c r="J7" s="1">
        <v>138.2</v>
      </c>
      <c r="K7" s="1">
        <v>18451</v>
      </c>
      <c r="L7" s="1">
        <f t="shared" si="0"/>
        <v>307.51666666666665</v>
      </c>
      <c r="M7" s="3">
        <v>60</v>
      </c>
      <c r="N7" s="16"/>
      <c r="O7" s="15">
        <v>3</v>
      </c>
      <c r="P7" s="1">
        <v>138.2</v>
      </c>
      <c r="Q7" s="1">
        <v>100.3</v>
      </c>
      <c r="R7" s="1">
        <v>82.7</v>
      </c>
      <c r="S7" s="1">
        <v>58.5</v>
      </c>
      <c r="T7" s="13">
        <f t="shared" si="1"/>
        <v>0.4015918958031838</v>
      </c>
      <c r="U7" s="8">
        <v>3873.9</v>
      </c>
      <c r="V7" s="16"/>
      <c r="W7" s="15">
        <v>3</v>
      </c>
      <c r="X7" s="1">
        <v>16.6</v>
      </c>
      <c r="Y7" s="1">
        <v>28.1</v>
      </c>
      <c r="Z7" s="1">
        <v>14.4</v>
      </c>
      <c r="AA7" s="1">
        <v>8.5</v>
      </c>
      <c r="AB7" s="13">
        <f t="shared" si="2"/>
        <v>0.4875444839857651</v>
      </c>
      <c r="AC7" s="8">
        <v>748.9</v>
      </c>
      <c r="AD7" s="11"/>
      <c r="AE7" s="15">
        <v>3</v>
      </c>
      <c r="AF7" s="1">
        <v>15.9</v>
      </c>
      <c r="AG7" s="1">
        <v>34.4</v>
      </c>
      <c r="AH7" s="1">
        <v>20.5</v>
      </c>
      <c r="AI7" s="1">
        <v>13.8</v>
      </c>
      <c r="AJ7" s="13">
        <f t="shared" si="3"/>
        <v>0.4040697674418604</v>
      </c>
      <c r="AK7" s="8">
        <v>1001.7</v>
      </c>
      <c r="AL7" s="11"/>
      <c r="AM7" s="15">
        <v>3</v>
      </c>
      <c r="AN7" s="1">
        <v>19</v>
      </c>
      <c r="AO7" s="16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16"/>
      <c r="BA7" s="16"/>
      <c r="BB7" s="16"/>
      <c r="BC7" s="16"/>
      <c r="BD7" s="16"/>
      <c r="BE7" s="16"/>
      <c r="BF7" s="16"/>
      <c r="BG7" s="16"/>
      <c r="BH7" s="16"/>
    </row>
    <row r="8" spans="1:60" s="3" customFormat="1" ht="15">
      <c r="A8" s="15">
        <v>4</v>
      </c>
      <c r="B8" s="39">
        <v>25.3</v>
      </c>
      <c r="C8" s="16"/>
      <c r="D8" s="15">
        <v>4</v>
      </c>
      <c r="E8" s="1">
        <v>239.5</v>
      </c>
      <c r="F8" s="1">
        <v>198.2</v>
      </c>
      <c r="G8" s="1">
        <v>181.5</v>
      </c>
      <c r="H8" s="1">
        <v>157.3</v>
      </c>
      <c r="I8" s="1">
        <v>151.7</v>
      </c>
      <c r="J8" s="1">
        <v>135.8</v>
      </c>
      <c r="K8" s="1">
        <v>18519.75</v>
      </c>
      <c r="L8" s="1">
        <f t="shared" si="0"/>
        <v>308.6625</v>
      </c>
      <c r="M8" s="3">
        <v>60</v>
      </c>
      <c r="N8" s="16"/>
      <c r="O8" s="15">
        <v>4</v>
      </c>
      <c r="P8" s="1">
        <v>135.8</v>
      </c>
      <c r="Q8" s="1">
        <v>105.3</v>
      </c>
      <c r="R8" s="1">
        <v>86.9</v>
      </c>
      <c r="S8" s="1">
        <v>52.6</v>
      </c>
      <c r="T8" s="13">
        <f t="shared" si="1"/>
        <v>0.36008836524300447</v>
      </c>
      <c r="U8" s="8">
        <v>3934.9</v>
      </c>
      <c r="V8" s="16"/>
      <c r="W8" s="15">
        <v>4</v>
      </c>
      <c r="X8" s="1">
        <v>15.7</v>
      </c>
      <c r="Y8" s="1">
        <v>31.6</v>
      </c>
      <c r="Z8" s="1">
        <v>15.9</v>
      </c>
      <c r="AA8" s="1">
        <v>9.5</v>
      </c>
      <c r="AB8" s="13">
        <f t="shared" si="2"/>
        <v>0.49683544303797467</v>
      </c>
      <c r="AC8" s="8">
        <v>826.7</v>
      </c>
      <c r="AD8" s="11"/>
      <c r="AE8" s="15">
        <v>4</v>
      </c>
      <c r="AF8" s="34">
        <v>19.4</v>
      </c>
      <c r="AG8" s="8">
        <v>42.7</v>
      </c>
      <c r="AH8" s="8">
        <v>22.6</v>
      </c>
      <c r="AI8" s="8">
        <v>12.9</v>
      </c>
      <c r="AJ8" s="13">
        <f t="shared" si="3"/>
        <v>0.4707259953161592</v>
      </c>
      <c r="AK8" s="8">
        <v>1134.7</v>
      </c>
      <c r="AL8" s="11"/>
      <c r="AM8" s="15">
        <v>4</v>
      </c>
      <c r="AN8" s="1">
        <v>20</v>
      </c>
      <c r="AO8" s="16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16"/>
      <c r="BA8" s="16"/>
      <c r="BB8" s="16"/>
      <c r="BC8" s="16"/>
      <c r="BD8" s="16"/>
      <c r="BE8" s="16"/>
      <c r="BF8" s="16"/>
      <c r="BG8" s="16"/>
      <c r="BH8" s="16"/>
    </row>
    <row r="9" spans="1:60" s="3" customFormat="1" ht="15">
      <c r="A9" s="15">
        <v>5</v>
      </c>
      <c r="B9" s="3">
        <v>25.8</v>
      </c>
      <c r="C9" s="16"/>
      <c r="D9" s="15">
        <v>5</v>
      </c>
      <c r="E9" s="1">
        <v>234.07500000000002</v>
      </c>
      <c r="F9" s="1">
        <v>194.95000000000002</v>
      </c>
      <c r="G9" s="1">
        <v>175.475</v>
      </c>
      <c r="H9" s="1">
        <v>152.95000000000002</v>
      </c>
      <c r="I9" s="1">
        <v>147.07500000000002</v>
      </c>
      <c r="J9" s="1">
        <v>130.675</v>
      </c>
      <c r="K9" s="1">
        <v>17969.1875</v>
      </c>
      <c r="L9" s="1">
        <f t="shared" si="0"/>
        <v>299.48645833333336</v>
      </c>
      <c r="M9" s="3">
        <v>60</v>
      </c>
      <c r="N9" s="16"/>
      <c r="O9" s="15">
        <v>5</v>
      </c>
      <c r="P9" s="1">
        <v>137.875</v>
      </c>
      <c r="Q9" s="1">
        <v>109.875</v>
      </c>
      <c r="R9" s="1">
        <v>88.15</v>
      </c>
      <c r="S9" s="1">
        <v>60.625</v>
      </c>
      <c r="T9" s="13">
        <f t="shared" si="1"/>
        <v>0.36065276518585676</v>
      </c>
      <c r="U9" s="8">
        <v>4112.75</v>
      </c>
      <c r="V9" s="16"/>
      <c r="W9" s="15">
        <v>5</v>
      </c>
      <c r="X9" s="1">
        <v>17.475</v>
      </c>
      <c r="Y9" s="1">
        <v>32.050000000000004</v>
      </c>
      <c r="Z9" s="1">
        <v>17.05</v>
      </c>
      <c r="AA9" s="1">
        <v>11.174999999999999</v>
      </c>
      <c r="AB9" s="13">
        <f t="shared" si="2"/>
        <v>0.46801872074883</v>
      </c>
      <c r="AC9" s="8">
        <v>880.075</v>
      </c>
      <c r="AD9" s="11"/>
      <c r="AE9" s="15">
        <v>5</v>
      </c>
      <c r="AF9" s="1">
        <v>20</v>
      </c>
      <c r="AG9" s="1">
        <v>40.87499999999999</v>
      </c>
      <c r="AH9" s="1">
        <v>25.6</v>
      </c>
      <c r="AI9" s="1">
        <v>16.65</v>
      </c>
      <c r="AJ9" s="13">
        <f t="shared" si="3"/>
        <v>0.37370030581039737</v>
      </c>
      <c r="AK9" s="8">
        <v>1221.425</v>
      </c>
      <c r="AL9" s="11"/>
      <c r="AM9" s="15">
        <v>5</v>
      </c>
      <c r="AN9" s="1">
        <v>24.25</v>
      </c>
      <c r="AO9" s="16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16"/>
      <c r="BA9" s="16"/>
      <c r="BB9" s="16"/>
      <c r="BC9" s="16"/>
      <c r="BD9" s="16"/>
      <c r="BE9" s="16"/>
      <c r="BF9" s="16"/>
      <c r="BG9" s="16"/>
      <c r="BH9" s="16"/>
    </row>
    <row r="10" spans="1:60" s="3" customFormat="1" ht="15">
      <c r="A10" s="15">
        <v>6</v>
      </c>
      <c r="B10" s="39">
        <v>18.9</v>
      </c>
      <c r="C10" s="16"/>
      <c r="D10" s="15">
        <v>6</v>
      </c>
      <c r="E10" s="1">
        <v>242.8</v>
      </c>
      <c r="F10" s="1">
        <v>205.2</v>
      </c>
      <c r="G10" s="1">
        <v>187.3</v>
      </c>
      <c r="H10" s="1">
        <v>165.4</v>
      </c>
      <c r="I10" s="1">
        <v>159.2</v>
      </c>
      <c r="J10" s="1">
        <v>141.4</v>
      </c>
      <c r="K10" s="1">
        <v>19281.5</v>
      </c>
      <c r="L10" s="1">
        <f t="shared" si="0"/>
        <v>321.35833333333335</v>
      </c>
      <c r="M10" s="3">
        <v>60</v>
      </c>
      <c r="N10" s="16"/>
      <c r="O10" s="15">
        <v>6</v>
      </c>
      <c r="P10" s="1">
        <v>141.4</v>
      </c>
      <c r="Q10" s="1">
        <v>119.3</v>
      </c>
      <c r="R10" s="1">
        <v>95.7</v>
      </c>
      <c r="S10" s="1">
        <v>65.4</v>
      </c>
      <c r="T10" s="13">
        <f t="shared" si="1"/>
        <v>0.3231966053748232</v>
      </c>
      <c r="U10" s="8">
        <v>4435.3</v>
      </c>
      <c r="V10" s="16"/>
      <c r="W10" s="15">
        <v>6</v>
      </c>
      <c r="X10" s="1">
        <v>18.4</v>
      </c>
      <c r="Y10" s="1">
        <v>34.2</v>
      </c>
      <c r="Z10" s="1">
        <v>17.4</v>
      </c>
      <c r="AA10" s="1">
        <v>12.1</v>
      </c>
      <c r="AB10" s="13">
        <f t="shared" si="2"/>
        <v>0.4912280701754387</v>
      </c>
      <c r="AC10" s="8">
        <v>924.6</v>
      </c>
      <c r="AD10" s="11"/>
      <c r="AE10" s="15">
        <v>6</v>
      </c>
      <c r="AF10" s="1">
        <v>16.6</v>
      </c>
      <c r="AG10" s="34">
        <v>43.8</v>
      </c>
      <c r="AH10" s="8">
        <v>26.5</v>
      </c>
      <c r="AI10" s="8">
        <v>13</v>
      </c>
      <c r="AJ10" s="13">
        <f t="shared" si="3"/>
        <v>0.39497716894977164</v>
      </c>
      <c r="AK10" s="8">
        <v>1217.6</v>
      </c>
      <c r="AL10" s="11"/>
      <c r="AM10" s="15">
        <v>6</v>
      </c>
      <c r="AN10" s="1">
        <v>15</v>
      </c>
      <c r="AO10" s="16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16"/>
      <c r="BA10" s="16"/>
      <c r="BB10" s="16"/>
      <c r="BC10" s="16"/>
      <c r="BD10" s="16"/>
      <c r="BE10" s="16"/>
      <c r="BF10" s="16"/>
      <c r="BG10" s="16"/>
      <c r="BH10" s="16"/>
    </row>
    <row r="11" spans="1:60" s="4" customFormat="1" ht="15">
      <c r="A11" s="6" t="s">
        <v>15</v>
      </c>
      <c r="B11" s="5">
        <f>AVERAGE(B5:B10)</f>
        <v>23.766666666666666</v>
      </c>
      <c r="C11" s="16"/>
      <c r="D11" s="6" t="s">
        <v>15</v>
      </c>
      <c r="E11" s="5">
        <f>AVERAGE(E5:E10)</f>
        <v>237.17499999999998</v>
      </c>
      <c r="F11" s="5">
        <f aca="true" t="shared" si="4" ref="F11:L11">AVERAGE(F5:F10)</f>
        <v>198.05000000000004</v>
      </c>
      <c r="G11" s="5">
        <f t="shared" si="4"/>
        <v>178.57500000000002</v>
      </c>
      <c r="H11" s="5">
        <f t="shared" si="4"/>
        <v>156.05</v>
      </c>
      <c r="I11" s="5">
        <f t="shared" si="4"/>
        <v>150.17500000000004</v>
      </c>
      <c r="J11" s="5">
        <f t="shared" si="4"/>
        <v>133.775</v>
      </c>
      <c r="K11" s="5">
        <f t="shared" si="4"/>
        <v>18325.6875</v>
      </c>
      <c r="L11" s="5">
        <f t="shared" si="4"/>
        <v>305.428125</v>
      </c>
      <c r="N11" s="16"/>
      <c r="O11" s="15" t="s">
        <v>15</v>
      </c>
      <c r="P11" s="5">
        <f aca="true" t="shared" si="5" ref="P11:U11">AVERAGE(P5:P10)</f>
        <v>133.775</v>
      </c>
      <c r="Q11" s="5">
        <f t="shared" si="5"/>
        <v>105.77499999999999</v>
      </c>
      <c r="R11" s="5">
        <f t="shared" si="5"/>
        <v>84.05</v>
      </c>
      <c r="S11" s="5">
        <f t="shared" si="5"/>
        <v>56.525</v>
      </c>
      <c r="T11" s="13">
        <f t="shared" si="5"/>
        <v>0.372779026598917</v>
      </c>
      <c r="U11" s="5">
        <f t="shared" si="5"/>
        <v>3924.1499999999996</v>
      </c>
      <c r="V11" s="8"/>
      <c r="W11" s="15" t="s">
        <v>15</v>
      </c>
      <c r="X11" s="5">
        <f aca="true" t="shared" si="6" ref="X11:AC11">AVERAGE(X5:X10)</f>
        <v>15.775</v>
      </c>
      <c r="Y11" s="5">
        <f t="shared" si="6"/>
        <v>30.350000000000005</v>
      </c>
      <c r="Z11" s="5">
        <f t="shared" si="6"/>
        <v>15.35</v>
      </c>
      <c r="AA11" s="5">
        <f t="shared" si="6"/>
        <v>9.475</v>
      </c>
      <c r="AB11" s="13">
        <f t="shared" si="6"/>
        <v>0.4948341848650457</v>
      </c>
      <c r="AC11" s="5">
        <f t="shared" si="6"/>
        <v>801.875</v>
      </c>
      <c r="AD11" s="11"/>
      <c r="AE11" s="15" t="s">
        <v>15</v>
      </c>
      <c r="AF11" s="5">
        <f aca="true" t="shared" si="7" ref="AF11:AK11">AVERAGE(AF5:AF10)</f>
        <v>16.099999999999998</v>
      </c>
      <c r="AG11" s="5">
        <f t="shared" si="7"/>
        <v>36.975</v>
      </c>
      <c r="AH11" s="5">
        <f t="shared" si="7"/>
        <v>21.7</v>
      </c>
      <c r="AI11" s="5">
        <f t="shared" si="7"/>
        <v>12.75</v>
      </c>
      <c r="AJ11" s="13">
        <f t="shared" si="7"/>
        <v>0.411377562766007</v>
      </c>
      <c r="AK11" s="5">
        <f t="shared" si="7"/>
        <v>1042.0249999999999</v>
      </c>
      <c r="AL11" s="11"/>
      <c r="AM11" s="15" t="s">
        <v>15</v>
      </c>
      <c r="AN11" s="5">
        <f>AVERAGE(AN5:AN10)</f>
        <v>19.75</v>
      </c>
      <c r="AO11" s="8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</row>
    <row r="12" spans="1:60" s="4" customFormat="1" ht="15">
      <c r="A12" s="6" t="s">
        <v>12</v>
      </c>
      <c r="B12" s="5">
        <f>STDEV(B5:B10)</f>
        <v>3.0780946487505365</v>
      </c>
      <c r="C12" s="16"/>
      <c r="D12" s="6" t="s">
        <v>12</v>
      </c>
      <c r="E12" s="5">
        <f>STDEV(E5:E10)</f>
        <v>4.298080967130592</v>
      </c>
      <c r="F12" s="5">
        <f aca="true" t="shared" si="8" ref="F12:L12">STDEV(F5:F10)</f>
        <v>5.11135989732569</v>
      </c>
      <c r="G12" s="5">
        <f t="shared" si="8"/>
        <v>6.0624664947530436</v>
      </c>
      <c r="H12" s="5">
        <f t="shared" si="8"/>
        <v>8.845676910220162</v>
      </c>
      <c r="I12" s="5">
        <f t="shared" si="8"/>
        <v>7.404964550893573</v>
      </c>
      <c r="J12" s="5">
        <f t="shared" si="8"/>
        <v>7.734953134958491</v>
      </c>
      <c r="K12" s="5">
        <f t="shared" si="8"/>
        <v>754.6162828716327</v>
      </c>
      <c r="L12" s="5">
        <f t="shared" si="8"/>
        <v>12.576938047859908</v>
      </c>
      <c r="N12" s="16"/>
      <c r="O12" s="15" t="s">
        <v>12</v>
      </c>
      <c r="P12" s="5">
        <f aca="true" t="shared" si="9" ref="P12:U12">STDEV(P5:P10)</f>
        <v>7.91893300893517</v>
      </c>
      <c r="Q12" s="5">
        <f t="shared" si="9"/>
        <v>7.799070457432948</v>
      </c>
      <c r="R12" s="5">
        <f t="shared" si="9"/>
        <v>8.392973251476576</v>
      </c>
      <c r="S12" s="5">
        <f t="shared" si="9"/>
        <v>5.9941221208781315</v>
      </c>
      <c r="T12" s="13">
        <f t="shared" si="9"/>
        <v>0.031398215941261444</v>
      </c>
      <c r="U12" s="5">
        <f t="shared" si="9"/>
        <v>333.9187296334344</v>
      </c>
      <c r="V12" s="8"/>
      <c r="W12" s="15" t="s">
        <v>12</v>
      </c>
      <c r="X12" s="5">
        <f aca="true" t="shared" si="10" ref="X12:AC12">STDEV(X5:X10)</f>
        <v>2.2247471766472677</v>
      </c>
      <c r="Y12" s="5">
        <f t="shared" si="10"/>
        <v>2.6589471600616457</v>
      </c>
      <c r="Z12" s="5">
        <f t="shared" si="10"/>
        <v>1.667932852365471</v>
      </c>
      <c r="AA12" s="5">
        <f t="shared" si="10"/>
        <v>1.8125948251057045</v>
      </c>
      <c r="AB12" s="13">
        <f t="shared" si="10"/>
        <v>0.018238303937124327</v>
      </c>
      <c r="AC12" s="5">
        <f t="shared" si="10"/>
        <v>89.06061699763848</v>
      </c>
      <c r="AD12" s="11"/>
      <c r="AE12" s="15" t="s">
        <v>12</v>
      </c>
      <c r="AF12" s="5">
        <f aca="true" t="shared" si="11" ref="AF12:AK12">STDEV(AF5:AF10)</f>
        <v>3.303331651530018</v>
      </c>
      <c r="AG12" s="5">
        <f t="shared" si="11"/>
        <v>6.5712631966768384</v>
      </c>
      <c r="AH12" s="5">
        <f t="shared" si="11"/>
        <v>3.8976916245388242</v>
      </c>
      <c r="AI12" s="5">
        <f t="shared" si="11"/>
        <v>2.5965361541869556</v>
      </c>
      <c r="AJ12" s="13">
        <f t="shared" si="11"/>
        <v>0.045063350277759165</v>
      </c>
      <c r="AK12" s="5">
        <f t="shared" si="11"/>
        <v>177.40342020378336</v>
      </c>
      <c r="AL12" s="11"/>
      <c r="AM12" s="15" t="s">
        <v>12</v>
      </c>
      <c r="AN12" s="5">
        <f>STDEV(AN5:AN10)</f>
        <v>4.272001872658765</v>
      </c>
      <c r="AO12" s="8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</row>
    <row r="13" spans="1:60" s="15" customFormat="1" ht="15">
      <c r="A13" s="15" t="s">
        <v>14</v>
      </c>
      <c r="B13" s="15">
        <f>MAX(B5:B10)</f>
        <v>27.4</v>
      </c>
      <c r="C13" s="16"/>
      <c r="D13" s="15" t="s">
        <v>14</v>
      </c>
      <c r="E13" s="6">
        <f>MAX(E5:E10)</f>
        <v>242.8</v>
      </c>
      <c r="F13" s="6">
        <f aca="true" t="shared" si="12" ref="F13:L13">MAX(F5:F10)</f>
        <v>205.2</v>
      </c>
      <c r="G13" s="6">
        <f t="shared" si="12"/>
        <v>187.3</v>
      </c>
      <c r="H13" s="6">
        <f t="shared" si="12"/>
        <v>165.4</v>
      </c>
      <c r="I13" s="6">
        <f t="shared" si="12"/>
        <v>159.2</v>
      </c>
      <c r="J13" s="6">
        <f t="shared" si="12"/>
        <v>141.4</v>
      </c>
      <c r="K13" s="6">
        <f t="shared" si="12"/>
        <v>19281.5</v>
      </c>
      <c r="L13" s="6">
        <f t="shared" si="12"/>
        <v>321.35833333333335</v>
      </c>
      <c r="N13" s="16"/>
      <c r="O13" s="15" t="s">
        <v>14</v>
      </c>
      <c r="P13" s="15">
        <f aca="true" t="shared" si="13" ref="P13:U13">MAX(P5:P10)</f>
        <v>141.4</v>
      </c>
      <c r="Q13" s="15">
        <f t="shared" si="13"/>
        <v>119.3</v>
      </c>
      <c r="R13" s="15">
        <f t="shared" si="13"/>
        <v>95.7</v>
      </c>
      <c r="S13" s="15">
        <f t="shared" si="13"/>
        <v>65.4</v>
      </c>
      <c r="T13" s="40">
        <f t="shared" si="13"/>
        <v>0.4076858813700919</v>
      </c>
      <c r="U13" s="15">
        <f t="shared" si="13"/>
        <v>4435.3</v>
      </c>
      <c r="V13" s="16"/>
      <c r="W13" s="15" t="s">
        <v>14</v>
      </c>
      <c r="X13" s="15">
        <f aca="true" t="shared" si="14" ref="X13:AC13">MAX(X5:X10)</f>
        <v>18.4</v>
      </c>
      <c r="Y13" s="15">
        <f t="shared" si="14"/>
        <v>34.2</v>
      </c>
      <c r="Z13" s="15">
        <f t="shared" si="14"/>
        <v>17.4</v>
      </c>
      <c r="AA13" s="15">
        <f t="shared" si="14"/>
        <v>12.1</v>
      </c>
      <c r="AB13" s="40">
        <f t="shared" si="14"/>
        <v>0.5235602094240838</v>
      </c>
      <c r="AC13" s="15">
        <f t="shared" si="14"/>
        <v>924.6</v>
      </c>
      <c r="AD13" s="11"/>
      <c r="AE13" s="15" t="s">
        <v>14</v>
      </c>
      <c r="AF13" s="6">
        <f aca="true" t="shared" si="15" ref="AF13:AK13">MAX(AF5:AF10)</f>
        <v>20</v>
      </c>
      <c r="AG13" s="6">
        <f t="shared" si="15"/>
        <v>43.8</v>
      </c>
      <c r="AH13" s="6">
        <f t="shared" si="15"/>
        <v>26.5</v>
      </c>
      <c r="AI13" s="6">
        <f t="shared" si="15"/>
        <v>16.65</v>
      </c>
      <c r="AJ13" s="40">
        <f t="shared" si="15"/>
        <v>0.4707259953161592</v>
      </c>
      <c r="AK13" s="6">
        <f t="shared" si="15"/>
        <v>1221.425</v>
      </c>
      <c r="AL13" s="11"/>
      <c r="AM13" s="15" t="s">
        <v>14</v>
      </c>
      <c r="AN13" s="6">
        <f>MAX(AN5:AN10)</f>
        <v>25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s="15" customFormat="1" ht="15">
      <c r="A14" s="15" t="s">
        <v>13</v>
      </c>
      <c r="B14" s="15">
        <f>MIN(B5:B10)</f>
        <v>18.9</v>
      </c>
      <c r="C14" s="16"/>
      <c r="D14" s="15" t="s">
        <v>13</v>
      </c>
      <c r="E14" s="6">
        <f>MIN(E5:E10)</f>
        <v>231.7</v>
      </c>
      <c r="F14" s="6">
        <f aca="true" t="shared" si="16" ref="F14:L14">MIN(F5:F10)</f>
        <v>190.3</v>
      </c>
      <c r="G14" s="6">
        <f t="shared" si="16"/>
        <v>170.3</v>
      </c>
      <c r="H14" s="6">
        <f t="shared" si="16"/>
        <v>140.1</v>
      </c>
      <c r="I14" s="6">
        <f t="shared" si="16"/>
        <v>137.3</v>
      </c>
      <c r="J14" s="6">
        <f t="shared" si="16"/>
        <v>119.7</v>
      </c>
      <c r="K14" s="6">
        <f t="shared" si="16"/>
        <v>17050.5</v>
      </c>
      <c r="L14" s="6">
        <f t="shared" si="16"/>
        <v>284.175</v>
      </c>
      <c r="N14" s="16"/>
      <c r="O14" s="15" t="s">
        <v>13</v>
      </c>
      <c r="P14" s="15">
        <f aca="true" t="shared" si="17" ref="P14:U14">MIN(P5:P10)</f>
        <v>119.7</v>
      </c>
      <c r="Q14" s="15">
        <f t="shared" si="17"/>
        <v>98.2</v>
      </c>
      <c r="R14" s="15">
        <f t="shared" si="17"/>
        <v>70.9</v>
      </c>
      <c r="S14" s="15">
        <f t="shared" si="17"/>
        <v>49.6</v>
      </c>
      <c r="T14" s="40">
        <f t="shared" si="17"/>
        <v>0.3231966053748232</v>
      </c>
      <c r="U14" s="15">
        <f t="shared" si="17"/>
        <v>3452.5</v>
      </c>
      <c r="V14" s="16"/>
      <c r="W14" s="15" t="s">
        <v>13</v>
      </c>
      <c r="X14" s="15">
        <f aca="true" t="shared" si="18" ref="X14:AC14">MIN(X5:X10)</f>
        <v>12.4</v>
      </c>
      <c r="Y14" s="15">
        <f t="shared" si="18"/>
        <v>27.5</v>
      </c>
      <c r="Z14" s="15">
        <f t="shared" si="18"/>
        <v>13.65</v>
      </c>
      <c r="AA14" s="15">
        <f t="shared" si="18"/>
        <v>7.7749999999999995</v>
      </c>
      <c r="AB14" s="40">
        <f t="shared" si="18"/>
        <v>0.46801872074883</v>
      </c>
      <c r="AC14" s="15">
        <f t="shared" si="18"/>
        <v>707.3</v>
      </c>
      <c r="AD14" s="11"/>
      <c r="AE14" s="15" t="s">
        <v>13</v>
      </c>
      <c r="AF14" s="6">
        <f aca="true" t="shared" si="19" ref="AF14:AK14">MIN(AF5:AF10)</f>
        <v>12.200000000000001</v>
      </c>
      <c r="AG14" s="6">
        <f t="shared" si="19"/>
        <v>27</v>
      </c>
      <c r="AH14" s="6">
        <f t="shared" si="19"/>
        <v>17.2</v>
      </c>
      <c r="AI14" s="6">
        <f t="shared" si="19"/>
        <v>8.85</v>
      </c>
      <c r="AJ14" s="40">
        <f t="shared" si="19"/>
        <v>0.36296296296296304</v>
      </c>
      <c r="AK14" s="6">
        <f t="shared" si="19"/>
        <v>814.1</v>
      </c>
      <c r="AL14" s="11"/>
      <c r="AM14" s="15" t="s">
        <v>13</v>
      </c>
      <c r="AN14" s="6">
        <f>MIN(AN5:AN10)</f>
        <v>15</v>
      </c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spans="3:60" s="3" customFormat="1" ht="15">
      <c r="C15" s="16"/>
      <c r="D15" s="16"/>
      <c r="E15" s="1"/>
      <c r="F15" s="1"/>
      <c r="G15" s="1"/>
      <c r="H15" s="1"/>
      <c r="I15" s="1"/>
      <c r="J15" s="16"/>
      <c r="K15" s="16"/>
      <c r="N15" s="16"/>
      <c r="V15" s="16"/>
      <c r="AD15" s="16"/>
      <c r="AI15" s="1"/>
      <c r="AK15" s="16"/>
      <c r="AL15" s="16"/>
      <c r="AN15" s="1"/>
      <c r="AO15" s="16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16"/>
      <c r="BA15" s="16"/>
      <c r="BB15" s="16"/>
      <c r="BC15" s="16"/>
      <c r="BD15" s="16"/>
      <c r="BE15" s="16"/>
      <c r="BF15" s="16"/>
      <c r="BG15" s="16"/>
      <c r="BH15" s="16"/>
    </row>
    <row r="16" spans="3:60" s="3" customFormat="1" ht="15">
      <c r="C16" s="16"/>
      <c r="N16" s="16"/>
      <c r="P16" s="8"/>
      <c r="Q16" s="1"/>
      <c r="V16" s="16"/>
      <c r="AD16" s="20"/>
      <c r="AE16" s="8"/>
      <c r="AF16" s="8"/>
      <c r="AG16" s="8"/>
      <c r="AH16" s="8"/>
      <c r="AI16" s="8"/>
      <c r="AJ16" s="8"/>
      <c r="AK16" s="8"/>
      <c r="AL16" s="16"/>
      <c r="AM16" s="16"/>
      <c r="AO16" s="16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16"/>
      <c r="BA16" s="16"/>
      <c r="BB16" s="16"/>
      <c r="BC16" s="16"/>
      <c r="BD16" s="16"/>
      <c r="BE16" s="16"/>
      <c r="BF16" s="16"/>
      <c r="BG16" s="16"/>
      <c r="BH16" s="16"/>
    </row>
    <row r="17" spans="1:60" s="3" customFormat="1" ht="15">
      <c r="A17" s="27" t="s">
        <v>53</v>
      </c>
      <c r="C17" s="16"/>
      <c r="D17" s="41" t="s">
        <v>17</v>
      </c>
      <c r="E17" s="41"/>
      <c r="M17" s="5" t="s">
        <v>46</v>
      </c>
      <c r="N17" s="5" t="s">
        <v>47</v>
      </c>
      <c r="O17" s="5" t="s">
        <v>48</v>
      </c>
      <c r="V17" s="16"/>
      <c r="AD17" s="20"/>
      <c r="AE17" s="8"/>
      <c r="AF17" s="8"/>
      <c r="AG17" s="8"/>
      <c r="AH17" s="8"/>
      <c r="AI17" s="8"/>
      <c r="AJ17" s="8"/>
      <c r="AK17" s="8"/>
      <c r="AL17" s="16"/>
      <c r="AO17" s="16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16"/>
      <c r="BA17" s="16"/>
      <c r="BB17" s="16"/>
      <c r="BC17" s="16"/>
      <c r="BD17" s="16"/>
      <c r="BE17" s="16"/>
      <c r="BF17" s="16"/>
      <c r="BG17" s="16"/>
      <c r="BH17" s="16"/>
    </row>
    <row r="18" spans="1:60" s="3" customFormat="1" ht="15">
      <c r="A18" s="27" t="s">
        <v>58</v>
      </c>
      <c r="C18" s="16"/>
      <c r="F18" s="42"/>
      <c r="M18" s="8">
        <v>284.175</v>
      </c>
      <c r="N18" s="8">
        <v>3452.5</v>
      </c>
      <c r="O18" s="1">
        <f aca="true" t="shared" si="20" ref="O18:O23">(M18+N18)</f>
        <v>3736.675</v>
      </c>
      <c r="V18" s="16"/>
      <c r="AD18" s="20"/>
      <c r="AE18" s="8"/>
      <c r="AF18" s="8"/>
      <c r="AG18" s="8"/>
      <c r="AH18" s="8"/>
      <c r="AI18" s="8"/>
      <c r="AJ18" s="8"/>
      <c r="AK18" s="8"/>
      <c r="AL18" s="16"/>
      <c r="AO18" s="16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16"/>
      <c r="BA18" s="16"/>
      <c r="BB18" s="16"/>
      <c r="BC18" s="16"/>
      <c r="BD18" s="16"/>
      <c r="BE18" s="16"/>
      <c r="BF18" s="16"/>
      <c r="BG18" s="16"/>
      <c r="BH18" s="16"/>
    </row>
    <row r="19" spans="13:51" s="16" customFormat="1" ht="15">
      <c r="M19" s="8">
        <v>311.3697916666667</v>
      </c>
      <c r="N19" s="8">
        <v>3735.55</v>
      </c>
      <c r="O19" s="1">
        <f t="shared" si="20"/>
        <v>4046.9197916666667</v>
      </c>
      <c r="Q19" s="8"/>
      <c r="AD19" s="8"/>
      <c r="AE19" s="8"/>
      <c r="AF19" s="8"/>
      <c r="AG19" s="8"/>
      <c r="AH19" s="8"/>
      <c r="AI19" s="8"/>
      <c r="AJ19" s="8"/>
      <c r="AK19" s="8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5:51" s="16" customFormat="1" ht="15">
      <c r="E20" s="8"/>
      <c r="M20" s="8">
        <v>307.51666666666665</v>
      </c>
      <c r="N20" s="8">
        <v>3873.9</v>
      </c>
      <c r="O20" s="1">
        <f t="shared" si="20"/>
        <v>4181.416666666667</v>
      </c>
      <c r="P20" s="8"/>
      <c r="AD20" s="8"/>
      <c r="AE20" s="8"/>
      <c r="AF20" s="8"/>
      <c r="AG20" s="8"/>
      <c r="AH20" s="8"/>
      <c r="AI20" s="8"/>
      <c r="AJ20" s="8"/>
      <c r="AK20" s="8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5:51" s="16" customFormat="1" ht="15">
      <c r="E21" s="8"/>
      <c r="M21" s="8">
        <v>308.6625</v>
      </c>
      <c r="N21" s="8">
        <v>3934.9</v>
      </c>
      <c r="O21" s="1">
        <f t="shared" si="20"/>
        <v>4243.5625</v>
      </c>
      <c r="P21" s="8"/>
      <c r="AD21" s="8"/>
      <c r="AE21" s="8"/>
      <c r="AF21" s="8"/>
      <c r="AG21" s="8"/>
      <c r="AH21" s="8"/>
      <c r="AI21" s="8"/>
      <c r="AJ21" s="8"/>
      <c r="AK21" s="8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5:51" s="16" customFormat="1" ht="15">
      <c r="E22" s="8"/>
      <c r="M22" s="8">
        <v>299.48645833333336</v>
      </c>
      <c r="N22" s="8">
        <v>4112.75</v>
      </c>
      <c r="O22" s="1">
        <f t="shared" si="20"/>
        <v>4412.236458333334</v>
      </c>
      <c r="P22" s="8"/>
      <c r="AD22" s="8"/>
      <c r="AE22" s="8"/>
      <c r="AF22" s="8"/>
      <c r="AG22" s="8"/>
      <c r="AH22" s="8"/>
      <c r="AI22" s="8"/>
      <c r="AJ22" s="8"/>
      <c r="AK22" s="8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1:51" s="16" customFormat="1" ht="15">
      <c r="K23" s="8"/>
      <c r="L23" s="8"/>
      <c r="M23" s="8">
        <v>321.35833333333335</v>
      </c>
      <c r="N23" s="8">
        <v>4435.3</v>
      </c>
      <c r="O23" s="1">
        <f t="shared" si="20"/>
        <v>4756.658333333334</v>
      </c>
      <c r="U23" s="8"/>
      <c r="AD23" s="20"/>
      <c r="AE23" s="8"/>
      <c r="AF23" s="8"/>
      <c r="AG23" s="8"/>
      <c r="AH23" s="8"/>
      <c r="AI23" s="8"/>
      <c r="AJ23" s="8"/>
      <c r="AK23" s="8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1:51" s="16" customFormat="1" ht="15">
      <c r="K24" s="8"/>
      <c r="L24" s="8"/>
      <c r="M24" s="5">
        <f>AVERAGE(M18:M23)</f>
        <v>305.428125</v>
      </c>
      <c r="N24" s="5">
        <f>AVERAGE(N18:N23)</f>
        <v>3924.1499999999996</v>
      </c>
      <c r="O24" s="5">
        <f>AVERAGE(O18:O23)</f>
        <v>4229.578125</v>
      </c>
      <c r="T24" s="11"/>
      <c r="U24" s="8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1:51" s="16" customFormat="1" ht="15">
      <c r="K25" s="8"/>
      <c r="L25" s="8"/>
      <c r="M25" s="5">
        <f>STDEV(M18:M23)</f>
        <v>12.576938047859908</v>
      </c>
      <c r="N25" s="5">
        <f>STDEV(N18:N23)</f>
        <v>333.9187296334344</v>
      </c>
      <c r="O25" s="5">
        <f>STDEV(O18:O23)</f>
        <v>343.5142672252911</v>
      </c>
      <c r="U25" s="8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1:51" s="16" customFormat="1" ht="15">
      <c r="K26" s="8"/>
      <c r="L26" s="8"/>
      <c r="M26" s="6">
        <f>MAX(M18:M23)</f>
        <v>321.35833333333335</v>
      </c>
      <c r="N26" s="6">
        <f>MAX(N18:N23)</f>
        <v>4435.3</v>
      </c>
      <c r="O26" s="6">
        <f>MAX(O18:O23)</f>
        <v>4756.658333333334</v>
      </c>
      <c r="T26" s="11"/>
      <c r="U26" s="8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1:51" s="16" customFormat="1" ht="15">
      <c r="K27" s="8"/>
      <c r="L27" s="8"/>
      <c r="M27" s="6">
        <f>MIN(M18:M23)</f>
        <v>284.175</v>
      </c>
      <c r="N27" s="6">
        <f>MIN(N18:N23)</f>
        <v>3452.5</v>
      </c>
      <c r="O27" s="6">
        <f>MIN(O18:O23)</f>
        <v>3736.675</v>
      </c>
      <c r="T27" s="11"/>
      <c r="U27" s="8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3:23" ht="15">
      <c r="C28" s="23"/>
      <c r="S28" s="23"/>
      <c r="T28" s="23"/>
      <c r="U28" s="23"/>
      <c r="V28" s="23"/>
      <c r="W28" s="23"/>
    </row>
    <row r="29" spans="2:20" s="8" customFormat="1" ht="17.25" customHeight="1">
      <c r="B29" s="43"/>
      <c r="C29" s="23"/>
      <c r="T29" s="16"/>
    </row>
    <row r="30" spans="2:20" s="8" customFormat="1" ht="15">
      <c r="B30" s="36"/>
      <c r="C30" s="23"/>
      <c r="T30" s="16"/>
    </row>
    <row r="31" spans="1:30" s="8" customFormat="1" ht="15">
      <c r="A31" s="36"/>
      <c r="C31" s="23"/>
      <c r="W31" s="26"/>
      <c r="X31" s="16"/>
      <c r="Y31" s="16"/>
      <c r="Z31" s="16"/>
      <c r="AA31" s="16"/>
      <c r="AB31" s="23"/>
      <c r="AC31" s="23"/>
      <c r="AD31" s="23"/>
    </row>
    <row r="32" spans="1:30" s="8" customFormat="1" ht="15">
      <c r="A32" s="36"/>
      <c r="C32" s="23"/>
      <c r="P32" s="16"/>
      <c r="Q32" s="16"/>
      <c r="R32" s="16"/>
      <c r="S32" s="16"/>
      <c r="W32" s="26"/>
      <c r="X32" s="16"/>
      <c r="Y32" s="16"/>
      <c r="Z32" s="16"/>
      <c r="AA32" s="16"/>
      <c r="AB32" s="23"/>
      <c r="AC32" s="23"/>
      <c r="AD32" s="23"/>
    </row>
    <row r="33" spans="3:30" s="8" customFormat="1" ht="15">
      <c r="C33" s="23"/>
      <c r="P33" s="16"/>
      <c r="Q33" s="16"/>
      <c r="R33" s="16"/>
      <c r="S33" s="16"/>
      <c r="W33" s="26"/>
      <c r="X33" s="16"/>
      <c r="Y33" s="16"/>
      <c r="Z33" s="16"/>
      <c r="AA33" s="16"/>
      <c r="AB33" s="23"/>
      <c r="AC33" s="23"/>
      <c r="AD33" s="23"/>
    </row>
    <row r="34" spans="3:30" s="8" customFormat="1" ht="15">
      <c r="C34" s="23"/>
      <c r="P34" s="16"/>
      <c r="Q34" s="16"/>
      <c r="R34" s="16"/>
      <c r="S34" s="16"/>
      <c r="W34" s="26"/>
      <c r="X34" s="16"/>
      <c r="Y34" s="16"/>
      <c r="Z34" s="16"/>
      <c r="AA34" s="16"/>
      <c r="AB34" s="23"/>
      <c r="AC34" s="23"/>
      <c r="AD34" s="23"/>
    </row>
    <row r="35" spans="3:36" s="8" customFormat="1" ht="15">
      <c r="C35" s="23"/>
      <c r="P35" s="16"/>
      <c r="Q35" s="16"/>
      <c r="R35" s="16"/>
      <c r="S35" s="16"/>
      <c r="AB35" s="23"/>
      <c r="AC35" s="23"/>
      <c r="AD35" s="23"/>
      <c r="AJ35" s="26"/>
    </row>
    <row r="36" spans="3:36" s="8" customFormat="1" ht="15">
      <c r="C36" s="23"/>
      <c r="K36" s="21"/>
      <c r="S36" s="21"/>
      <c r="W36" s="21"/>
      <c r="AB36" s="23"/>
      <c r="AC36" s="23"/>
      <c r="AD36" s="23"/>
      <c r="AJ36" s="2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00390625" style="34" customWidth="1"/>
    <col min="2" max="2" width="22.28125" style="34" customWidth="1"/>
    <col min="3" max="3" width="9.7109375" style="34" customWidth="1"/>
    <col min="4" max="4" width="9.7109375" style="37" customWidth="1"/>
    <col min="5" max="5" width="31.421875" style="34" customWidth="1"/>
    <col min="6" max="6" width="24.421875" style="37" customWidth="1"/>
    <col min="7" max="7" width="20.421875" style="37" customWidth="1"/>
    <col min="8" max="8" width="7.421875" style="50" customWidth="1"/>
    <col min="9" max="9" width="21.57421875" style="37" customWidth="1"/>
    <col min="10" max="10" width="15.28125" style="37" customWidth="1"/>
    <col min="11" max="11" width="14.57421875" style="37" customWidth="1"/>
    <col min="12" max="12" width="9.140625" style="37" customWidth="1"/>
    <col min="13" max="13" width="10.140625" style="37" customWidth="1"/>
    <col min="14" max="14" width="16.421875" style="37" customWidth="1"/>
    <col min="15" max="15" width="12.8515625" style="37" customWidth="1"/>
    <col min="16" max="16" width="9.140625" style="37" customWidth="1"/>
    <col min="17" max="17" width="9.8515625" style="37" customWidth="1"/>
    <col min="18" max="18" width="20.28125" style="37" customWidth="1"/>
    <col min="19" max="19" width="11.421875" style="37" customWidth="1"/>
    <col min="20" max="20" width="9.140625" style="37" customWidth="1"/>
    <col min="21" max="21" width="19.8515625" style="37" customWidth="1"/>
    <col min="22" max="22" width="12.7109375" style="37" customWidth="1"/>
    <col min="23" max="24" width="9.140625" style="37" customWidth="1"/>
    <col min="25" max="25" width="10.7109375" style="37" customWidth="1"/>
    <col min="26" max="26" width="13.28125" style="37" customWidth="1"/>
    <col min="27" max="27" width="11.140625" style="37" customWidth="1"/>
    <col min="28" max="32" width="9.140625" style="37" customWidth="1"/>
    <col min="33" max="16384" width="9.140625" style="34" customWidth="1"/>
  </cols>
  <sheetData>
    <row r="1" spans="1:37" s="45" customFormat="1" ht="15">
      <c r="A1" s="5"/>
      <c r="B1" s="31" t="s">
        <v>56</v>
      </c>
      <c r="C1" s="5"/>
      <c r="D1" s="44"/>
      <c r="E1" s="5"/>
      <c r="F1" s="5" t="s">
        <v>0</v>
      </c>
      <c r="G1" s="5" t="s">
        <v>29</v>
      </c>
      <c r="H1" s="8"/>
      <c r="I1" s="5"/>
      <c r="J1" s="5" t="s">
        <v>0</v>
      </c>
      <c r="K1" s="5" t="s">
        <v>25</v>
      </c>
      <c r="L1" s="8"/>
      <c r="M1" s="5"/>
      <c r="N1" s="5" t="s">
        <v>1</v>
      </c>
      <c r="O1" s="5"/>
      <c r="P1" s="8"/>
      <c r="Q1" s="5"/>
      <c r="R1" s="5" t="s">
        <v>2</v>
      </c>
      <c r="S1" s="5"/>
      <c r="T1" s="8"/>
      <c r="U1" s="5"/>
      <c r="V1" s="5" t="s">
        <v>11</v>
      </c>
      <c r="W1" s="5"/>
      <c r="X1" s="8"/>
      <c r="Y1" s="5"/>
      <c r="Z1" s="5" t="s">
        <v>4</v>
      </c>
      <c r="AA1" s="5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5" customFormat="1" ht="15">
      <c r="A2" s="6"/>
      <c r="B2" s="32" t="s">
        <v>15</v>
      </c>
      <c r="C2" s="6" t="s">
        <v>12</v>
      </c>
      <c r="D2" s="8"/>
      <c r="E2" s="6" t="s">
        <v>39</v>
      </c>
      <c r="F2" s="6" t="s">
        <v>15</v>
      </c>
      <c r="G2" s="6" t="s">
        <v>12</v>
      </c>
      <c r="H2" s="8"/>
      <c r="I2" s="6" t="s">
        <v>39</v>
      </c>
      <c r="J2" s="6" t="s">
        <v>15</v>
      </c>
      <c r="K2" s="6" t="s">
        <v>12</v>
      </c>
      <c r="L2" s="8"/>
      <c r="M2" s="6" t="s">
        <v>39</v>
      </c>
      <c r="N2" s="6" t="s">
        <v>15</v>
      </c>
      <c r="O2" s="6" t="s">
        <v>12</v>
      </c>
      <c r="P2" s="8"/>
      <c r="Q2" s="6" t="s">
        <v>39</v>
      </c>
      <c r="R2" s="6" t="s">
        <v>15</v>
      </c>
      <c r="S2" s="6" t="s">
        <v>12</v>
      </c>
      <c r="T2" s="8"/>
      <c r="U2" s="15" t="s">
        <v>40</v>
      </c>
      <c r="V2" s="6" t="s">
        <v>15</v>
      </c>
      <c r="W2" s="6" t="s">
        <v>12</v>
      </c>
      <c r="X2" s="8"/>
      <c r="Y2" s="6"/>
      <c r="Z2" s="6" t="s">
        <v>15</v>
      </c>
      <c r="AA2" s="6" t="s">
        <v>12</v>
      </c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6" customFormat="1" ht="15">
      <c r="A3" s="32" t="s">
        <v>63</v>
      </c>
      <c r="B3" s="1">
        <v>21.883333333333336</v>
      </c>
      <c r="C3" s="1">
        <v>6.346468834451689</v>
      </c>
      <c r="D3" s="8"/>
      <c r="E3" s="7">
        <v>5</v>
      </c>
      <c r="F3" s="8">
        <v>242.66666666666666</v>
      </c>
      <c r="G3" s="8">
        <v>9.223159256277796</v>
      </c>
      <c r="H3" s="8"/>
      <c r="I3" s="7">
        <v>2</v>
      </c>
      <c r="J3" s="5">
        <v>200.16666666666666</v>
      </c>
      <c r="K3" s="46">
        <v>8.931218655181867</v>
      </c>
      <c r="L3" s="8"/>
      <c r="M3" s="7">
        <v>2</v>
      </c>
      <c r="N3" s="1">
        <v>14.333333333333334</v>
      </c>
      <c r="O3" s="1">
        <v>4.802776974487432</v>
      </c>
      <c r="P3" s="8"/>
      <c r="Q3" s="7">
        <v>2</v>
      </c>
      <c r="R3" s="1">
        <v>16.75</v>
      </c>
      <c r="S3" s="1">
        <v>8.23862852664204</v>
      </c>
      <c r="T3" s="8"/>
      <c r="U3" s="6" t="s">
        <v>30</v>
      </c>
      <c r="V3" s="1">
        <v>403.875</v>
      </c>
      <c r="W3" s="36">
        <v>13.257335495659484</v>
      </c>
      <c r="X3" s="8"/>
      <c r="Y3" s="6" t="s">
        <v>33</v>
      </c>
      <c r="Z3" s="1">
        <v>17.166666666666668</v>
      </c>
      <c r="AA3" s="1">
        <v>3.763863263545403</v>
      </c>
      <c r="AB3" s="1"/>
      <c r="AC3" s="1"/>
      <c r="AD3" s="23"/>
      <c r="AE3" s="23"/>
      <c r="AF3" s="8"/>
      <c r="AG3" s="8"/>
      <c r="AH3" s="8"/>
      <c r="AI3" s="8"/>
      <c r="AJ3" s="8"/>
      <c r="AK3" s="8"/>
    </row>
    <row r="4" spans="1:37" s="1" customFormat="1" ht="15">
      <c r="A4" s="32" t="s">
        <v>64</v>
      </c>
      <c r="B4" s="1">
        <v>10.133333333333333</v>
      </c>
      <c r="C4" s="1">
        <v>2.920045661743437</v>
      </c>
      <c r="D4" s="8"/>
      <c r="E4" s="7">
        <v>15</v>
      </c>
      <c r="F4" s="36">
        <v>219.83333333333334</v>
      </c>
      <c r="G4" s="36">
        <v>7.467708260682309</v>
      </c>
      <c r="H4" s="8"/>
      <c r="I4" s="7">
        <v>8</v>
      </c>
      <c r="J4" s="8">
        <v>154.66666666666666</v>
      </c>
      <c r="K4" s="8">
        <v>11.111555546667109</v>
      </c>
      <c r="L4" s="8"/>
      <c r="M4" s="7">
        <v>8</v>
      </c>
      <c r="N4" s="1">
        <v>33.166666666666664</v>
      </c>
      <c r="O4" s="1">
        <v>6.8239773348587995</v>
      </c>
      <c r="P4" s="8"/>
      <c r="Q4" s="7">
        <v>8</v>
      </c>
      <c r="R4" s="1">
        <v>39.833333333333336</v>
      </c>
      <c r="S4" s="1">
        <v>12.196994165230498</v>
      </c>
      <c r="T4" s="8"/>
      <c r="U4" s="6" t="s">
        <v>31</v>
      </c>
      <c r="V4" s="1">
        <v>5744.5</v>
      </c>
      <c r="W4" s="1">
        <v>443.21947159392715</v>
      </c>
      <c r="X4" s="8"/>
      <c r="Y4" s="6" t="s">
        <v>14</v>
      </c>
      <c r="Z4" s="1">
        <v>24</v>
      </c>
      <c r="AA4" s="8"/>
      <c r="AD4" s="23"/>
      <c r="AE4" s="23"/>
      <c r="AF4" s="8"/>
      <c r="AG4" s="8"/>
      <c r="AH4" s="8"/>
      <c r="AI4" s="8"/>
      <c r="AJ4" s="8"/>
      <c r="AK4" s="8"/>
    </row>
    <row r="5" spans="4:37" s="1" customFormat="1" ht="15">
      <c r="D5" s="8"/>
      <c r="E5" s="7">
        <v>30</v>
      </c>
      <c r="F5" s="36">
        <v>216</v>
      </c>
      <c r="G5" s="36">
        <v>7.536577472566709</v>
      </c>
      <c r="H5" s="8"/>
      <c r="I5" s="7">
        <v>24</v>
      </c>
      <c r="J5" s="8">
        <v>119.83333333333333</v>
      </c>
      <c r="K5" s="1">
        <v>8.612007121842485</v>
      </c>
      <c r="L5" s="8"/>
      <c r="M5" s="7">
        <v>24</v>
      </c>
      <c r="N5" s="1">
        <v>23.333333333333332</v>
      </c>
      <c r="O5" s="1">
        <v>6.345602151621759</v>
      </c>
      <c r="P5" s="8"/>
      <c r="Q5" s="7">
        <v>24</v>
      </c>
      <c r="R5" s="1">
        <v>29.541666666666668</v>
      </c>
      <c r="S5" s="1">
        <v>9.592206037542491</v>
      </c>
      <c r="T5" s="8"/>
      <c r="U5" s="6" t="s">
        <v>1</v>
      </c>
      <c r="V5" s="1">
        <v>998.5</v>
      </c>
      <c r="W5" s="36">
        <v>289.45863262303993</v>
      </c>
      <c r="X5" s="8"/>
      <c r="Y5" s="6" t="s">
        <v>13</v>
      </c>
      <c r="Z5" s="1">
        <v>14</v>
      </c>
      <c r="AA5" s="8"/>
      <c r="AD5" s="23"/>
      <c r="AE5" s="23"/>
      <c r="AF5" s="8"/>
      <c r="AG5" s="8"/>
      <c r="AH5" s="8"/>
      <c r="AI5" s="8"/>
      <c r="AJ5" s="8"/>
      <c r="AK5" s="8"/>
    </row>
    <row r="6" spans="4:37" s="1" customFormat="1" ht="15">
      <c r="D6" s="8"/>
      <c r="E6" s="7">
        <v>45</v>
      </c>
      <c r="F6" s="8">
        <v>212.16666666666666</v>
      </c>
      <c r="G6" s="36">
        <v>5.492419017761007</v>
      </c>
      <c r="H6" s="8"/>
      <c r="I6" s="7">
        <v>48</v>
      </c>
      <c r="J6" s="8">
        <v>87.16666666666667</v>
      </c>
      <c r="K6" s="1">
        <v>10.342469079802324</v>
      </c>
      <c r="L6" s="8"/>
      <c r="M6" s="7">
        <v>48</v>
      </c>
      <c r="N6" s="1">
        <v>10.333333333333334</v>
      </c>
      <c r="O6" s="1">
        <v>6.153589738247641</v>
      </c>
      <c r="P6" s="8"/>
      <c r="Q6" s="7">
        <v>48</v>
      </c>
      <c r="R6" s="1">
        <v>20.333333333333332</v>
      </c>
      <c r="S6" s="1">
        <v>9.67298643990917</v>
      </c>
      <c r="T6" s="8"/>
      <c r="U6" s="6" t="s">
        <v>2</v>
      </c>
      <c r="V6" s="36">
        <v>1323.25</v>
      </c>
      <c r="W6" s="1">
        <v>462.2136681233042</v>
      </c>
      <c r="X6" s="8"/>
      <c r="AB6" s="8"/>
      <c r="AC6" s="23"/>
      <c r="AD6" s="23"/>
      <c r="AE6" s="23"/>
      <c r="AF6" s="8"/>
      <c r="AG6" s="8"/>
      <c r="AH6" s="8"/>
      <c r="AI6" s="8"/>
      <c r="AJ6" s="8"/>
      <c r="AK6" s="8"/>
    </row>
    <row r="7" spans="4:37" s="1" customFormat="1" ht="15">
      <c r="D7" s="8"/>
      <c r="E7" s="7">
        <v>60</v>
      </c>
      <c r="F7" s="1">
        <v>209.16666666666666</v>
      </c>
      <c r="G7" s="36">
        <v>5.492419017761007</v>
      </c>
      <c r="H7" s="8"/>
      <c r="L7" s="8"/>
      <c r="P7" s="8"/>
      <c r="T7" s="8"/>
      <c r="X7" s="8"/>
      <c r="AB7" s="8"/>
      <c r="AC7" s="23"/>
      <c r="AD7" s="23"/>
      <c r="AE7" s="23"/>
      <c r="AF7" s="8"/>
      <c r="AG7" s="8"/>
      <c r="AH7" s="8"/>
      <c r="AI7" s="8"/>
      <c r="AJ7" s="8"/>
      <c r="AK7" s="8"/>
    </row>
    <row r="8" spans="1:37" s="1" customFormat="1" ht="15">
      <c r="A8" s="47" t="s">
        <v>52</v>
      </c>
      <c r="D8" s="8"/>
      <c r="E8" s="7">
        <v>120</v>
      </c>
      <c r="F8" s="5">
        <v>200.16666666666666</v>
      </c>
      <c r="G8" s="46">
        <v>8.931218655181867</v>
      </c>
      <c r="H8" s="8"/>
      <c r="I8" s="9" t="s">
        <v>10</v>
      </c>
      <c r="J8" s="5" t="s">
        <v>65</v>
      </c>
      <c r="K8" s="9"/>
      <c r="L8" s="21"/>
      <c r="M8" s="9"/>
      <c r="N8" s="5"/>
      <c r="O8" s="5"/>
      <c r="P8" s="8"/>
      <c r="Q8" s="9"/>
      <c r="R8" s="9"/>
      <c r="S8" s="9"/>
      <c r="T8" s="21"/>
      <c r="U8" s="2"/>
      <c r="V8" s="2"/>
      <c r="X8" s="8"/>
      <c r="AB8" s="8"/>
      <c r="AC8" s="23"/>
      <c r="AD8" s="23"/>
      <c r="AE8" s="23"/>
      <c r="AF8" s="8"/>
      <c r="AG8" s="8"/>
      <c r="AH8" s="8"/>
      <c r="AI8" s="8"/>
      <c r="AJ8" s="8"/>
      <c r="AK8" s="8"/>
    </row>
    <row r="9" spans="1:37" s="1" customFormat="1" ht="15">
      <c r="A9" s="47" t="s">
        <v>66</v>
      </c>
      <c r="D9" s="8"/>
      <c r="H9" s="8"/>
      <c r="I9" s="9" t="s">
        <v>9</v>
      </c>
      <c r="J9" s="9"/>
      <c r="K9" s="9"/>
      <c r="L9" s="21"/>
      <c r="M9" s="9"/>
      <c r="N9" s="9" t="s">
        <v>67</v>
      </c>
      <c r="O9" s="9"/>
      <c r="P9" s="21"/>
      <c r="Q9" s="9"/>
      <c r="R9" s="5" t="s">
        <v>68</v>
      </c>
      <c r="S9" s="5"/>
      <c r="T9" s="8"/>
      <c r="U9" s="2"/>
      <c r="V9" s="2"/>
      <c r="X9" s="8"/>
      <c r="Y9" s="8"/>
      <c r="AA9" s="8"/>
      <c r="AB9" s="8"/>
      <c r="AC9" s="23"/>
      <c r="AD9" s="23"/>
      <c r="AE9" s="23"/>
      <c r="AF9" s="8"/>
      <c r="AG9" s="8"/>
      <c r="AH9" s="8"/>
      <c r="AI9" s="8"/>
      <c r="AJ9" s="8"/>
      <c r="AK9" s="8"/>
    </row>
    <row r="10" spans="4:37" s="1" customFormat="1" ht="15">
      <c r="D10" s="8"/>
      <c r="E10" s="48" t="s">
        <v>17</v>
      </c>
      <c r="F10" s="8"/>
      <c r="G10" s="11"/>
      <c r="H10" s="8"/>
      <c r="J10" s="2"/>
      <c r="L10" s="8"/>
      <c r="P10" s="8"/>
      <c r="S10" s="2"/>
      <c r="T10" s="8"/>
      <c r="U10" s="2"/>
      <c r="V10" s="37"/>
      <c r="X10" s="8"/>
      <c r="Y10" s="8"/>
      <c r="AB10" s="8"/>
      <c r="AC10" s="23"/>
      <c r="AD10" s="23"/>
      <c r="AE10" s="23"/>
      <c r="AF10" s="8"/>
      <c r="AG10" s="8"/>
      <c r="AH10" s="8"/>
      <c r="AI10" s="8"/>
      <c r="AJ10" s="8"/>
      <c r="AK10" s="8"/>
    </row>
    <row r="11" spans="1:37" s="1" customFormat="1" ht="15">
      <c r="A11" s="2"/>
      <c r="B11" s="2"/>
      <c r="C11" s="2"/>
      <c r="D11" s="8"/>
      <c r="E11" s="48" t="s">
        <v>69</v>
      </c>
      <c r="F11" s="8"/>
      <c r="G11" s="20"/>
      <c r="H11" s="11"/>
      <c r="I11" s="2"/>
      <c r="J11" s="2"/>
      <c r="K11" s="2"/>
      <c r="L11" s="2"/>
      <c r="M11" s="2"/>
      <c r="O11" s="2"/>
      <c r="P11" s="2"/>
      <c r="Q11" s="49"/>
      <c r="S11" s="11"/>
      <c r="T11" s="2"/>
      <c r="U11" s="37"/>
      <c r="V11" s="37"/>
      <c r="W11" s="8"/>
      <c r="X11" s="11"/>
      <c r="Y11" s="2"/>
      <c r="Z11" s="2"/>
      <c r="AA11" s="2"/>
      <c r="AB11" s="11"/>
      <c r="AC11" s="11"/>
      <c r="AD11" s="11"/>
      <c r="AE11" s="11"/>
      <c r="AF11" s="8"/>
      <c r="AG11" s="11"/>
      <c r="AH11" s="8"/>
      <c r="AI11" s="11"/>
      <c r="AJ11" s="8"/>
      <c r="AK11" s="11"/>
    </row>
    <row r="12" spans="4:37" s="2" customFormat="1" ht="15">
      <c r="D12" s="11"/>
      <c r="E12" s="11"/>
      <c r="F12" s="8"/>
      <c r="G12" s="8"/>
      <c r="H12" s="11"/>
      <c r="I12" s="11"/>
      <c r="J12" s="8"/>
      <c r="U12" s="37"/>
      <c r="V12" s="37"/>
      <c r="X12" s="11"/>
      <c r="AA12" s="1"/>
      <c r="AC12" s="11"/>
      <c r="AD12" s="11"/>
      <c r="AE12" s="11"/>
      <c r="AF12" s="11"/>
      <c r="AG12" s="11"/>
      <c r="AH12" s="8"/>
      <c r="AI12" s="20"/>
      <c r="AJ12" s="8"/>
      <c r="AK12" s="11"/>
    </row>
    <row r="13" spans="4:37" s="2" customFormat="1" ht="15">
      <c r="D13" s="11"/>
      <c r="E13" s="34"/>
      <c r="F13" s="37"/>
      <c r="G13" s="37"/>
      <c r="H13" s="11"/>
      <c r="V13" s="37"/>
      <c r="X13" s="11"/>
      <c r="Z13" s="1"/>
      <c r="AB13" s="11"/>
      <c r="AC13" s="11"/>
      <c r="AD13" s="11"/>
      <c r="AE13" s="11"/>
      <c r="AF13" s="11"/>
      <c r="AG13" s="11"/>
      <c r="AH13" s="8"/>
      <c r="AI13" s="20"/>
      <c r="AJ13" s="8"/>
      <c r="AK13" s="11"/>
    </row>
    <row r="14" spans="1:37" s="2" customFormat="1" ht="15">
      <c r="A14" s="34"/>
      <c r="B14" s="34"/>
      <c r="C14" s="34"/>
      <c r="D14" s="11"/>
      <c r="E14" s="34"/>
      <c r="F14" s="37"/>
      <c r="G14" s="37"/>
      <c r="H14" s="50"/>
      <c r="I14" s="37"/>
      <c r="J14" s="37"/>
      <c r="K14" s="37"/>
      <c r="M14" s="37"/>
      <c r="O14" s="37"/>
      <c r="P14" s="37"/>
      <c r="Q14" s="37"/>
      <c r="R14" s="37"/>
      <c r="S14" s="37"/>
      <c r="T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4"/>
      <c r="AH14" s="34"/>
      <c r="AI14" s="34"/>
      <c r="AJ14" s="34"/>
      <c r="AK14" s="34"/>
    </row>
    <row r="15" ht="15">
      <c r="U15" s="2"/>
    </row>
    <row r="16" ht="15">
      <c r="T16" s="2"/>
    </row>
    <row r="27" spans="5:7" ht="15">
      <c r="E27" s="51"/>
      <c r="F27" s="51"/>
      <c r="G27" s="51"/>
    </row>
    <row r="28" spans="1:37" ht="15">
      <c r="A28" s="37"/>
      <c r="B28" s="37"/>
      <c r="C28" s="37"/>
      <c r="E28" s="51"/>
      <c r="F28" s="51"/>
      <c r="G28" s="51"/>
      <c r="AG28" s="37"/>
      <c r="AH28" s="37"/>
      <c r="AI28" s="37"/>
      <c r="AJ28" s="37"/>
      <c r="AK28" s="37"/>
    </row>
    <row r="29" spans="5:8" s="37" customFormat="1" ht="15">
      <c r="E29" s="51"/>
      <c r="F29" s="51"/>
      <c r="G29" s="51"/>
      <c r="H29" s="50"/>
    </row>
    <row r="30" spans="6:8" s="37" customFormat="1" ht="15">
      <c r="F30" s="36"/>
      <c r="H30" s="50"/>
    </row>
    <row r="31" spans="6:8" s="37" customFormat="1" ht="15">
      <c r="F31" s="36"/>
      <c r="H31" s="50"/>
    </row>
    <row r="32" spans="6:8" s="37" customFormat="1" ht="15">
      <c r="F32" s="36"/>
      <c r="H32" s="50"/>
    </row>
    <row r="33" spans="6:8" s="37" customFormat="1" ht="15">
      <c r="F33" s="36"/>
      <c r="H33" s="50"/>
    </row>
    <row r="34" spans="6:8" s="37" customFormat="1" ht="15">
      <c r="F34" s="36"/>
      <c r="G34" s="36"/>
      <c r="H34" s="50"/>
    </row>
    <row r="35" spans="6:8" s="37" customFormat="1" ht="15">
      <c r="F35" s="36"/>
      <c r="G35" s="36"/>
      <c r="H35" s="50"/>
    </row>
    <row r="36" spans="6:8" s="37" customFormat="1" ht="15">
      <c r="F36" s="36"/>
      <c r="G36" s="36"/>
      <c r="H36" s="50"/>
    </row>
    <row r="37" spans="6:8" s="37" customFormat="1" ht="15">
      <c r="F37" s="36"/>
      <c r="G37" s="36"/>
      <c r="H37" s="50"/>
    </row>
    <row r="38" spans="5:8" s="37" customFormat="1" ht="15">
      <c r="E38" s="34"/>
      <c r="H38" s="50"/>
    </row>
    <row r="39" spans="1:37" s="37" customFormat="1" ht="15">
      <c r="A39" s="34"/>
      <c r="B39" s="34"/>
      <c r="C39" s="34"/>
      <c r="E39" s="34"/>
      <c r="H39" s="50"/>
      <c r="AG39" s="34"/>
      <c r="AH39" s="34"/>
      <c r="AI39" s="34"/>
      <c r="AJ39" s="34"/>
      <c r="AK39" s="3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40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35.57421875" style="34" customWidth="1"/>
    <col min="2" max="2" width="30.421875" style="34" customWidth="1"/>
    <col min="3" max="3" width="9.140625" style="23" customWidth="1"/>
    <col min="4" max="4" width="25.57421875" style="34" customWidth="1"/>
    <col min="5" max="5" width="25.421875" style="34" customWidth="1"/>
    <col min="6" max="6" width="9.140625" style="23" customWidth="1"/>
    <col min="7" max="7" width="32.140625" style="0" customWidth="1"/>
    <col min="8" max="8" width="16.00390625" style="0" customWidth="1"/>
    <col min="14" max="14" width="18.7109375" style="0" customWidth="1"/>
    <col min="15" max="15" width="15.28125" style="0" customWidth="1"/>
    <col min="17" max="17" width="9.140625" style="23" customWidth="1"/>
    <col min="18" max="18" width="22.421875" style="0" customWidth="1"/>
    <col min="19" max="19" width="16.8515625" style="0" customWidth="1"/>
    <col min="20" max="20" width="11.8515625" style="0" customWidth="1"/>
    <col min="23" max="23" width="16.8515625" style="0" customWidth="1"/>
    <col min="24" max="24" width="15.8515625" style="0" customWidth="1"/>
    <col min="25" max="25" width="9.140625" style="23" customWidth="1"/>
    <col min="26" max="26" width="23.140625" style="0" customWidth="1"/>
    <col min="31" max="31" width="13.7109375" style="0" customWidth="1"/>
    <col min="32" max="32" width="16.28125" style="0" customWidth="1"/>
    <col min="33" max="33" width="9.140625" style="23" customWidth="1"/>
    <col min="34" max="34" width="21.421875" style="0" customWidth="1"/>
    <col min="39" max="39" width="13.8515625" style="0" customWidth="1"/>
    <col min="40" max="40" width="17.00390625" style="0" customWidth="1"/>
    <col min="41" max="41" width="9.140625" style="23" customWidth="1"/>
    <col min="42" max="42" width="23.7109375" style="0" customWidth="1"/>
    <col min="43" max="43" width="16.57421875" style="0" customWidth="1"/>
    <col min="44" max="47" width="9.140625" style="23" customWidth="1"/>
  </cols>
  <sheetData>
    <row r="1" spans="2:66" s="5" customFormat="1" ht="15">
      <c r="B1" s="31" t="s">
        <v>56</v>
      </c>
      <c r="C1" s="8"/>
      <c r="D1" s="31"/>
      <c r="E1" s="31" t="s">
        <v>56</v>
      </c>
      <c r="F1" s="8"/>
      <c r="H1" s="5" t="s">
        <v>0</v>
      </c>
      <c r="I1" s="5" t="s">
        <v>28</v>
      </c>
      <c r="Q1" s="8"/>
      <c r="S1" s="5" t="s">
        <v>0</v>
      </c>
      <c r="T1" s="5" t="s">
        <v>25</v>
      </c>
      <c r="Y1" s="8"/>
      <c r="AA1" s="5" t="s">
        <v>1</v>
      </c>
      <c r="AG1" s="8"/>
      <c r="AI1" s="5" t="s">
        <v>2</v>
      </c>
      <c r="AO1" s="8"/>
      <c r="AQ1" s="5" t="s">
        <v>4</v>
      </c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1:66" s="6" customFormat="1" ht="15">
      <c r="A2" s="52"/>
      <c r="B2" s="52" t="s">
        <v>70</v>
      </c>
      <c r="C2" s="8"/>
      <c r="E2" s="52" t="s">
        <v>71</v>
      </c>
      <c r="F2" s="8"/>
      <c r="H2" s="6" t="s">
        <v>33</v>
      </c>
      <c r="Q2" s="8"/>
      <c r="S2" s="6" t="s">
        <v>33</v>
      </c>
      <c r="Y2" s="8"/>
      <c r="AA2" s="6" t="s">
        <v>33</v>
      </c>
      <c r="AG2" s="8"/>
      <c r="AI2" s="6" t="s">
        <v>33</v>
      </c>
      <c r="AO2" s="8"/>
      <c r="AQ2" s="6" t="s">
        <v>33</v>
      </c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47" s="12" customFormat="1" ht="15">
      <c r="A3" s="53" t="s">
        <v>72</v>
      </c>
      <c r="B3" s="53"/>
      <c r="C3" s="8"/>
      <c r="D3" s="53" t="s">
        <v>72</v>
      </c>
      <c r="E3" s="53" t="s">
        <v>33</v>
      </c>
      <c r="F3" s="8"/>
      <c r="G3" s="12" t="s">
        <v>34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2" t="s">
        <v>73</v>
      </c>
      <c r="N3" s="12" t="s">
        <v>36</v>
      </c>
      <c r="O3" s="12" t="s">
        <v>37</v>
      </c>
      <c r="Q3" s="8"/>
      <c r="R3" s="12" t="s">
        <v>34</v>
      </c>
      <c r="S3" s="12" t="s">
        <v>5</v>
      </c>
      <c r="T3" s="12" t="s">
        <v>6</v>
      </c>
      <c r="U3" s="12" t="s">
        <v>7</v>
      </c>
      <c r="V3" s="12" t="s">
        <v>8</v>
      </c>
      <c r="W3" s="12" t="s">
        <v>19</v>
      </c>
      <c r="X3" s="12" t="s">
        <v>37</v>
      </c>
      <c r="Y3" s="8"/>
      <c r="Z3" s="12" t="s">
        <v>34</v>
      </c>
      <c r="AA3" s="12" t="s">
        <v>5</v>
      </c>
      <c r="AB3" s="12" t="s">
        <v>6</v>
      </c>
      <c r="AC3" s="12" t="s">
        <v>7</v>
      </c>
      <c r="AD3" s="12" t="s">
        <v>8</v>
      </c>
      <c r="AE3" s="12" t="s">
        <v>16</v>
      </c>
      <c r="AF3" s="12" t="s">
        <v>37</v>
      </c>
      <c r="AG3" s="8"/>
      <c r="AH3" s="12" t="s">
        <v>34</v>
      </c>
      <c r="AI3" s="12" t="s">
        <v>5</v>
      </c>
      <c r="AJ3" s="12" t="s">
        <v>6</v>
      </c>
      <c r="AK3" s="12" t="s">
        <v>7</v>
      </c>
      <c r="AL3" s="12" t="s">
        <v>8</v>
      </c>
      <c r="AM3" s="12" t="s">
        <v>16</v>
      </c>
      <c r="AN3" s="12" t="s">
        <v>37</v>
      </c>
      <c r="AO3" s="8"/>
      <c r="AP3" s="12" t="s">
        <v>34</v>
      </c>
      <c r="AR3" s="8"/>
      <c r="AS3" s="8"/>
      <c r="AT3" s="8"/>
      <c r="AU3" s="8"/>
    </row>
    <row r="4" spans="1:66" s="1" customFormat="1" ht="15">
      <c r="A4" s="54">
        <v>1</v>
      </c>
      <c r="B4" s="36">
        <v>26.2</v>
      </c>
      <c r="C4" s="8"/>
      <c r="D4" s="54">
        <v>1</v>
      </c>
      <c r="E4" s="37">
        <v>12.6</v>
      </c>
      <c r="F4" s="8"/>
      <c r="G4" s="54">
        <v>1</v>
      </c>
      <c r="H4" s="1">
        <v>238</v>
      </c>
      <c r="I4" s="1">
        <v>217</v>
      </c>
      <c r="J4" s="1">
        <v>215</v>
      </c>
      <c r="K4" s="1">
        <v>209</v>
      </c>
      <c r="L4" s="1">
        <v>207</v>
      </c>
      <c r="M4" s="1">
        <v>195</v>
      </c>
      <c r="N4" s="1">
        <v>23875</v>
      </c>
      <c r="O4" s="1">
        <f>(N4/P4)</f>
        <v>397.9166666666667</v>
      </c>
      <c r="P4" s="1">
        <v>60</v>
      </c>
      <c r="Q4" s="8"/>
      <c r="R4" s="54">
        <v>1</v>
      </c>
      <c r="S4" s="1">
        <v>195</v>
      </c>
      <c r="T4" s="1">
        <v>148</v>
      </c>
      <c r="U4" s="1">
        <v>116</v>
      </c>
      <c r="V4" s="1">
        <v>80</v>
      </c>
      <c r="W4" s="13">
        <f>1-(U4/S4)</f>
        <v>0.40512820512820513</v>
      </c>
      <c r="X4" s="1">
        <v>5493</v>
      </c>
      <c r="Y4" s="11"/>
      <c r="Z4" s="54">
        <v>1</v>
      </c>
      <c r="AA4" s="1">
        <v>13</v>
      </c>
      <c r="AB4" s="1">
        <v>30</v>
      </c>
      <c r="AC4" s="1">
        <v>21</v>
      </c>
      <c r="AD4" s="1">
        <v>7</v>
      </c>
      <c r="AE4" s="13">
        <f aca="true" t="shared" si="0" ref="AE4:AE9">1-(AC4/AB4)</f>
        <v>0.30000000000000004</v>
      </c>
      <c r="AF4" s="8">
        <v>873</v>
      </c>
      <c r="AG4" s="8"/>
      <c r="AH4" s="54">
        <v>1</v>
      </c>
      <c r="AI4" s="1">
        <v>13.5</v>
      </c>
      <c r="AJ4" s="1">
        <v>36</v>
      </c>
      <c r="AK4" s="1">
        <v>24.75</v>
      </c>
      <c r="AL4" s="1">
        <v>16.5</v>
      </c>
      <c r="AM4" s="13">
        <f>1-(AK4/AJ4)</f>
        <v>0.3125</v>
      </c>
      <c r="AN4" s="1">
        <v>1129.5</v>
      </c>
      <c r="AO4" s="11"/>
      <c r="AP4" s="54">
        <v>1</v>
      </c>
      <c r="AQ4" s="8">
        <v>19</v>
      </c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s="1" customFormat="1" ht="15">
      <c r="A5" s="54">
        <v>2</v>
      </c>
      <c r="B5" s="36">
        <v>12.7</v>
      </c>
      <c r="C5" s="8"/>
      <c r="D5" s="54">
        <v>2</v>
      </c>
      <c r="E5" s="37">
        <v>5.5</v>
      </c>
      <c r="F5" s="8"/>
      <c r="G5" s="54">
        <v>2</v>
      </c>
      <c r="H5" s="1">
        <v>254</v>
      </c>
      <c r="I5" s="1">
        <v>228</v>
      </c>
      <c r="J5" s="1">
        <v>226</v>
      </c>
      <c r="K5" s="1">
        <v>220</v>
      </c>
      <c r="L5" s="1">
        <v>218</v>
      </c>
      <c r="M5" s="1">
        <v>214</v>
      </c>
      <c r="N5" s="1">
        <v>25405</v>
      </c>
      <c r="O5" s="1">
        <f>(N5/P5)</f>
        <v>423.4166666666667</v>
      </c>
      <c r="P5" s="1">
        <v>60</v>
      </c>
      <c r="Q5" s="8"/>
      <c r="R5" s="54">
        <v>2</v>
      </c>
      <c r="S5" s="1">
        <v>214</v>
      </c>
      <c r="T5" s="1">
        <v>172</v>
      </c>
      <c r="U5" s="1">
        <v>133</v>
      </c>
      <c r="V5" s="1">
        <v>101</v>
      </c>
      <c r="W5" s="13">
        <f>1-(U5/S5)</f>
        <v>0.37850467289719625</v>
      </c>
      <c r="X5" s="1">
        <v>6406</v>
      </c>
      <c r="Y5" s="11"/>
      <c r="Z5" s="54">
        <v>2</v>
      </c>
      <c r="AA5" s="1">
        <v>21</v>
      </c>
      <c r="AB5" s="1">
        <v>44</v>
      </c>
      <c r="AC5" s="1">
        <v>33</v>
      </c>
      <c r="AD5" s="1">
        <v>20</v>
      </c>
      <c r="AE5" s="13">
        <f t="shared" si="0"/>
        <v>0.25</v>
      </c>
      <c r="AF5" s="8">
        <v>1447</v>
      </c>
      <c r="AG5" s="8"/>
      <c r="AH5" s="54">
        <v>2</v>
      </c>
      <c r="AI5" s="1">
        <v>27</v>
      </c>
      <c r="AJ5" s="1">
        <v>58.5</v>
      </c>
      <c r="AK5" s="1">
        <v>42.75</v>
      </c>
      <c r="AL5" s="1">
        <v>33</v>
      </c>
      <c r="AM5" s="13">
        <f>1-(AK5/AJ5)</f>
        <v>0.2692307692307693</v>
      </c>
      <c r="AN5" s="1">
        <v>1975.5</v>
      </c>
      <c r="AO5" s="11"/>
      <c r="AP5" s="54">
        <v>2</v>
      </c>
      <c r="AQ5" s="8">
        <v>14</v>
      </c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s="1" customFormat="1" ht="15">
      <c r="A6" s="54">
        <v>3</v>
      </c>
      <c r="B6" s="36">
        <v>31.3</v>
      </c>
      <c r="C6" s="8"/>
      <c r="D6" s="54">
        <v>3</v>
      </c>
      <c r="E6" s="37">
        <v>13.4</v>
      </c>
      <c r="F6" s="8"/>
      <c r="G6" s="54">
        <v>3</v>
      </c>
      <c r="H6" s="1">
        <v>229</v>
      </c>
      <c r="I6" s="1">
        <v>208</v>
      </c>
      <c r="J6" s="1">
        <v>203</v>
      </c>
      <c r="K6" s="1">
        <v>205</v>
      </c>
      <c r="L6" s="1">
        <v>202</v>
      </c>
      <c r="M6" s="1">
        <v>188</v>
      </c>
      <c r="N6" s="1">
        <v>23080</v>
      </c>
      <c r="O6" s="1">
        <f>(N6/P6)</f>
        <v>384.6666666666667</v>
      </c>
      <c r="P6" s="1">
        <v>60</v>
      </c>
      <c r="Q6" s="8"/>
      <c r="R6" s="54">
        <v>3</v>
      </c>
      <c r="S6" s="1">
        <v>188</v>
      </c>
      <c r="T6" s="1">
        <v>139</v>
      </c>
      <c r="U6" s="1">
        <v>107</v>
      </c>
      <c r="V6" s="1">
        <v>72</v>
      </c>
      <c r="W6" s="13">
        <f>1-(U6/S6)</f>
        <v>0.4308510638297872</v>
      </c>
      <c r="X6" s="1">
        <v>5097</v>
      </c>
      <c r="Y6" s="11"/>
      <c r="Z6" s="54">
        <v>3</v>
      </c>
      <c r="AA6" s="1">
        <v>7</v>
      </c>
      <c r="AB6" s="1">
        <v>24</v>
      </c>
      <c r="AC6" s="1">
        <v>14</v>
      </c>
      <c r="AD6" s="1">
        <v>2</v>
      </c>
      <c r="AE6" s="13">
        <f t="shared" si="0"/>
        <v>0.41666666666666663</v>
      </c>
      <c r="AF6" s="8">
        <v>589</v>
      </c>
      <c r="AG6" s="8"/>
      <c r="AH6" s="54">
        <v>3</v>
      </c>
      <c r="AI6" s="1">
        <v>4.5</v>
      </c>
      <c r="AJ6" s="1">
        <v>25.5</v>
      </c>
      <c r="AK6" s="1">
        <v>20.25</v>
      </c>
      <c r="AL6" s="1">
        <v>12</v>
      </c>
      <c r="AM6" s="13">
        <f>1-(AK6/AJ6)</f>
        <v>0.20588235294117652</v>
      </c>
      <c r="AN6" s="1">
        <v>843</v>
      </c>
      <c r="AO6" s="11"/>
      <c r="AP6" s="54">
        <v>3</v>
      </c>
      <c r="AQ6" s="8">
        <v>24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43" ht="15">
      <c r="A7" s="54">
        <v>4</v>
      </c>
      <c r="B7" s="34">
        <v>21.7</v>
      </c>
      <c r="D7" s="54">
        <v>4</v>
      </c>
      <c r="E7" s="34">
        <v>11.4</v>
      </c>
      <c r="G7" s="54">
        <v>4</v>
      </c>
      <c r="H7" s="1">
        <v>251</v>
      </c>
      <c r="I7" s="1">
        <v>227</v>
      </c>
      <c r="J7" s="1">
        <v>219</v>
      </c>
      <c r="K7" s="1">
        <v>214</v>
      </c>
      <c r="L7" s="1">
        <v>211</v>
      </c>
      <c r="M7" s="1">
        <v>203</v>
      </c>
      <c r="N7" s="33">
        <v>24590</v>
      </c>
      <c r="O7" s="1">
        <f>(N7/P7)</f>
        <v>409.8333333333333</v>
      </c>
      <c r="P7" s="1">
        <v>60</v>
      </c>
      <c r="R7" s="54">
        <v>4</v>
      </c>
      <c r="S7" s="33">
        <v>203</v>
      </c>
      <c r="T7" s="1">
        <v>157</v>
      </c>
      <c r="U7" s="1">
        <v>123</v>
      </c>
      <c r="V7" s="1">
        <v>92</v>
      </c>
      <c r="W7" s="13">
        <f>1-(U7/S7)</f>
        <v>0.3940886699507389</v>
      </c>
      <c r="X7" s="33">
        <v>5900</v>
      </c>
      <c r="Z7" s="54">
        <v>4</v>
      </c>
      <c r="AA7" s="1">
        <v>17</v>
      </c>
      <c r="AB7" s="1">
        <v>36</v>
      </c>
      <c r="AC7" s="1">
        <v>25</v>
      </c>
      <c r="AD7" s="1">
        <v>12</v>
      </c>
      <c r="AE7" s="13">
        <f t="shared" si="0"/>
        <v>0.3055555555555556</v>
      </c>
      <c r="AF7" s="33">
        <v>1091</v>
      </c>
      <c r="AH7" s="54">
        <v>4</v>
      </c>
      <c r="AI7" s="1">
        <v>21</v>
      </c>
      <c r="AJ7" s="1">
        <v>43.5</v>
      </c>
      <c r="AK7" s="1">
        <v>35.25</v>
      </c>
      <c r="AL7" s="1">
        <v>27</v>
      </c>
      <c r="AM7" s="13">
        <f>1-(AK7/AJ7)</f>
        <v>0.18965517241379315</v>
      </c>
      <c r="AN7" s="33">
        <v>1570.5</v>
      </c>
      <c r="AP7" s="54">
        <v>4</v>
      </c>
      <c r="AQ7" s="8">
        <v>15</v>
      </c>
    </row>
    <row r="8" spans="1:66" s="1" customFormat="1" ht="15">
      <c r="A8" s="54">
        <v>5</v>
      </c>
      <c r="B8" s="36">
        <v>19.4</v>
      </c>
      <c r="C8" s="8"/>
      <c r="D8" s="54">
        <v>5</v>
      </c>
      <c r="E8" s="37">
        <v>8.9</v>
      </c>
      <c r="F8" s="8"/>
      <c r="G8" s="54">
        <v>5</v>
      </c>
      <c r="H8" s="1">
        <v>245</v>
      </c>
      <c r="I8" s="1">
        <v>222</v>
      </c>
      <c r="J8" s="1">
        <v>218</v>
      </c>
      <c r="K8" s="1">
        <v>216</v>
      </c>
      <c r="L8" s="1">
        <v>211</v>
      </c>
      <c r="M8" s="1">
        <v>204</v>
      </c>
      <c r="N8" s="1">
        <v>24542.5</v>
      </c>
      <c r="O8" s="1">
        <f>(N8/P8)</f>
        <v>409.0416666666667</v>
      </c>
      <c r="P8" s="1">
        <v>60</v>
      </c>
      <c r="Q8" s="8"/>
      <c r="R8" s="54">
        <v>5</v>
      </c>
      <c r="S8" s="1">
        <v>204</v>
      </c>
      <c r="T8" s="1">
        <v>159</v>
      </c>
      <c r="U8" s="1">
        <v>122</v>
      </c>
      <c r="V8" s="1">
        <v>93</v>
      </c>
      <c r="W8" s="13">
        <f>1-(U8/S8)</f>
        <v>0.4019607843137255</v>
      </c>
      <c r="X8" s="1">
        <v>5917</v>
      </c>
      <c r="Y8" s="11"/>
      <c r="Z8" s="54">
        <v>5</v>
      </c>
      <c r="AA8" s="1">
        <v>16</v>
      </c>
      <c r="AB8" s="1">
        <v>35</v>
      </c>
      <c r="AC8" s="1">
        <v>26</v>
      </c>
      <c r="AD8" s="1">
        <v>13</v>
      </c>
      <c r="AE8" s="13">
        <f t="shared" si="0"/>
        <v>0.2571428571428571</v>
      </c>
      <c r="AF8" s="8">
        <v>1109</v>
      </c>
      <c r="AG8" s="8"/>
      <c r="AH8" s="54">
        <v>5</v>
      </c>
      <c r="AI8" s="1">
        <v>22.5</v>
      </c>
      <c r="AJ8" s="1">
        <v>46.5</v>
      </c>
      <c r="AK8" s="1">
        <v>35.25</v>
      </c>
      <c r="AL8" s="1">
        <v>25.5</v>
      </c>
      <c r="AM8" s="13">
        <f>1-(AK8/AJ8)</f>
        <v>0.24193548387096775</v>
      </c>
      <c r="AN8" s="1">
        <v>1590</v>
      </c>
      <c r="AO8" s="11"/>
      <c r="AP8" s="54">
        <v>5</v>
      </c>
      <c r="AQ8" s="8">
        <v>16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</row>
    <row r="9" spans="1:66" s="1" customFormat="1" ht="15">
      <c r="A9" s="54">
        <v>6</v>
      </c>
      <c r="B9" s="36">
        <v>20</v>
      </c>
      <c r="C9" s="8"/>
      <c r="D9" s="54">
        <v>6</v>
      </c>
      <c r="E9" s="37">
        <v>9</v>
      </c>
      <c r="F9" s="8"/>
      <c r="G9" s="54">
        <v>6</v>
      </c>
      <c r="H9" s="1">
        <v>239</v>
      </c>
      <c r="I9" s="1">
        <v>217</v>
      </c>
      <c r="J9" s="1">
        <v>215</v>
      </c>
      <c r="K9" s="1">
        <v>209</v>
      </c>
      <c r="L9" s="1">
        <v>206</v>
      </c>
      <c r="M9" s="1">
        <v>197</v>
      </c>
      <c r="N9" s="1">
        <v>23902.5</v>
      </c>
      <c r="O9" s="1">
        <f>(N9/P9)</f>
        <v>398.375</v>
      </c>
      <c r="P9" s="1">
        <v>60</v>
      </c>
      <c r="Q9" s="8"/>
      <c r="R9" s="54">
        <v>6</v>
      </c>
      <c r="S9" s="1">
        <v>197</v>
      </c>
      <c r="T9" s="1">
        <v>153</v>
      </c>
      <c r="U9" s="1">
        <v>118</v>
      </c>
      <c r="V9" s="1">
        <v>85</v>
      </c>
      <c r="W9" s="13">
        <f>1-(U9/S9)</f>
        <v>0.4010152284263959</v>
      </c>
      <c r="X9" s="1">
        <v>5654</v>
      </c>
      <c r="Y9" s="11"/>
      <c r="Z9" s="54">
        <v>6</v>
      </c>
      <c r="AA9" s="1">
        <v>12</v>
      </c>
      <c r="AB9" s="1">
        <v>30</v>
      </c>
      <c r="AC9" s="1">
        <v>21</v>
      </c>
      <c r="AD9" s="1">
        <v>8</v>
      </c>
      <c r="AE9" s="13">
        <f t="shared" si="0"/>
        <v>0.30000000000000004</v>
      </c>
      <c r="AF9" s="8">
        <v>882</v>
      </c>
      <c r="AG9" s="8"/>
      <c r="AH9" s="54">
        <v>6</v>
      </c>
      <c r="AI9" s="1">
        <v>12</v>
      </c>
      <c r="AJ9" s="1">
        <v>29</v>
      </c>
      <c r="AK9" s="1">
        <v>19</v>
      </c>
      <c r="AL9" s="1">
        <v>8</v>
      </c>
      <c r="AM9" s="13">
        <f>1-(AK9/AJ9)</f>
        <v>0.3448275862068966</v>
      </c>
      <c r="AN9" s="1">
        <v>831</v>
      </c>
      <c r="AO9" s="11"/>
      <c r="AP9" s="54">
        <v>6</v>
      </c>
      <c r="AQ9" s="8">
        <v>15</v>
      </c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1" s="5" customFormat="1" ht="15">
      <c r="A10" s="54" t="s">
        <v>74</v>
      </c>
      <c r="B10" s="46">
        <f>AVERAGE(B4:B9)</f>
        <v>21.883333333333336</v>
      </c>
      <c r="C10" s="8"/>
      <c r="D10" s="54" t="s">
        <v>74</v>
      </c>
      <c r="E10" s="46">
        <f>AVERAGE(E4:E9)</f>
        <v>10.133333333333333</v>
      </c>
      <c r="F10" s="8"/>
      <c r="G10" s="6" t="s">
        <v>15</v>
      </c>
      <c r="H10" s="46">
        <f>AVERAGE(H4:H9)</f>
        <v>242.66666666666666</v>
      </c>
      <c r="I10" s="46">
        <f aca="true" t="shared" si="1" ref="I10:O10">AVERAGE(I4:I9)</f>
        <v>219.83333333333334</v>
      </c>
      <c r="J10" s="46">
        <f t="shared" si="1"/>
        <v>216</v>
      </c>
      <c r="K10" s="46">
        <f t="shared" si="1"/>
        <v>212.16666666666666</v>
      </c>
      <c r="L10" s="46">
        <f t="shared" si="1"/>
        <v>209.16666666666666</v>
      </c>
      <c r="M10" s="46">
        <f t="shared" si="1"/>
        <v>200.16666666666666</v>
      </c>
      <c r="N10" s="46">
        <f t="shared" si="1"/>
        <v>24232.5</v>
      </c>
      <c r="O10" s="46">
        <f t="shared" si="1"/>
        <v>403.875</v>
      </c>
      <c r="Q10" s="8"/>
      <c r="R10" s="6" t="s">
        <v>15</v>
      </c>
      <c r="S10" s="46">
        <f>AVERAGE(S4:S9)</f>
        <v>200.16666666666666</v>
      </c>
      <c r="T10" s="46">
        <f>AVERAGE(T4:T9)</f>
        <v>154.66666666666666</v>
      </c>
      <c r="U10" s="46">
        <f>AVERAGE(U4:U9)</f>
        <v>119.83333333333333</v>
      </c>
      <c r="V10" s="46">
        <f>AVERAGE(V4:V9)</f>
        <v>87.16666666666667</v>
      </c>
      <c r="W10" s="55">
        <f>AVERAGE(W4:W9)</f>
        <v>0.40192477075767474</v>
      </c>
      <c r="X10" s="46">
        <f>AVERAGE(X4:X9)</f>
        <v>5744.5</v>
      </c>
      <c r="Y10" s="11"/>
      <c r="Z10" s="6" t="s">
        <v>15</v>
      </c>
      <c r="AA10" s="46">
        <f>AVERAGE(AA4:AA9)</f>
        <v>14.333333333333334</v>
      </c>
      <c r="AB10" s="46">
        <f>AVERAGE(AB4:AB9)</f>
        <v>33.166666666666664</v>
      </c>
      <c r="AC10" s="46">
        <f>AVERAGE(AC4:AC9)</f>
        <v>23.333333333333332</v>
      </c>
      <c r="AD10" s="46">
        <f>AVERAGE(AD4:AD9)</f>
        <v>10.333333333333334</v>
      </c>
      <c r="AE10" s="55">
        <f>AVERAGE(AE4:AE9)</f>
        <v>0.3048941798941799</v>
      </c>
      <c r="AF10" s="46">
        <f>AVERAGE(AF4:AF9)</f>
        <v>998.5</v>
      </c>
      <c r="AG10" s="11"/>
      <c r="AH10" s="6" t="s">
        <v>15</v>
      </c>
      <c r="AI10" s="46">
        <f>AVERAGE(AI4:AI9)</f>
        <v>16.75</v>
      </c>
      <c r="AJ10" s="46">
        <f>AVERAGE(AJ4:AJ9)</f>
        <v>39.833333333333336</v>
      </c>
      <c r="AK10" s="46">
        <f>AVERAGE(AK4:AK9)</f>
        <v>29.541666666666668</v>
      </c>
      <c r="AL10" s="46">
        <f>AVERAGE(AL4:AL9)</f>
        <v>20.333333333333332</v>
      </c>
      <c r="AM10" s="55">
        <f>AVERAGE(AM4:AM9)</f>
        <v>0.26067189411060054</v>
      </c>
      <c r="AN10" s="46">
        <f>AVERAGE(AN4:AN9)</f>
        <v>1323.25</v>
      </c>
      <c r="AO10" s="11"/>
      <c r="AP10" s="6" t="s">
        <v>15</v>
      </c>
      <c r="AQ10" s="46">
        <f>AVERAGE(AQ4:AQ9)</f>
        <v>17.166666666666668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s="5" customFormat="1" ht="15">
      <c r="A11" s="54" t="s">
        <v>12</v>
      </c>
      <c r="B11" s="46">
        <f>STDEV(B4:B9)</f>
        <v>6.346468834451689</v>
      </c>
      <c r="C11" s="8"/>
      <c r="D11" s="54" t="s">
        <v>12</v>
      </c>
      <c r="E11" s="46">
        <f>STDEV(E4:E9)</f>
        <v>2.920045661743437</v>
      </c>
      <c r="F11" s="8"/>
      <c r="G11" s="6" t="s">
        <v>12</v>
      </c>
      <c r="H11" s="46">
        <f>STDEV(H4:H9)</f>
        <v>9.223159256277796</v>
      </c>
      <c r="I11" s="46">
        <f aca="true" t="shared" si="2" ref="I11:O11">STDEV(I4:I9)</f>
        <v>7.467708260682309</v>
      </c>
      <c r="J11" s="46">
        <f t="shared" si="2"/>
        <v>7.536577472566709</v>
      </c>
      <c r="K11" s="46">
        <f t="shared" si="2"/>
        <v>5.492419017761007</v>
      </c>
      <c r="L11" s="46">
        <f t="shared" si="2"/>
        <v>5.492419017761007</v>
      </c>
      <c r="M11" s="46">
        <f t="shared" si="2"/>
        <v>8.931218655181867</v>
      </c>
      <c r="N11" s="46">
        <f t="shared" si="2"/>
        <v>795.4401297395046</v>
      </c>
      <c r="O11" s="46">
        <f t="shared" si="2"/>
        <v>13.257335495659484</v>
      </c>
      <c r="Q11" s="8"/>
      <c r="R11" s="6" t="s">
        <v>12</v>
      </c>
      <c r="S11" s="46">
        <f>STDEV(S4:S9)</f>
        <v>8.931218655181867</v>
      </c>
      <c r="T11" s="46">
        <f>STDEV(T4:T9)</f>
        <v>11.111555546667109</v>
      </c>
      <c r="U11" s="46">
        <f>STDEV(U4:U9)</f>
        <v>8.612007121842485</v>
      </c>
      <c r="V11" s="46">
        <f>STDEV(V4:V9)</f>
        <v>10.342469079802324</v>
      </c>
      <c r="W11" s="55">
        <f>STDEV(W4:W9)</f>
        <v>0.017074697341619236</v>
      </c>
      <c r="X11" s="46">
        <f>STDEV(X4:X9)</f>
        <v>443.21947159392715</v>
      </c>
      <c r="Y11" s="11"/>
      <c r="Z11" s="6" t="s">
        <v>12</v>
      </c>
      <c r="AA11" s="46">
        <f>STDEV(AA4:AA9)</f>
        <v>4.802776974487432</v>
      </c>
      <c r="AB11" s="46">
        <f>STDEV(AB4:AB9)</f>
        <v>6.8239773348587995</v>
      </c>
      <c r="AC11" s="46">
        <f>STDEV(AC4:AC9)</f>
        <v>6.345602151621759</v>
      </c>
      <c r="AD11" s="46">
        <f>STDEV(AD4:AD9)</f>
        <v>6.153589738247641</v>
      </c>
      <c r="AE11" s="55">
        <f>STDEV(AE4:AE9)</f>
        <v>0.05972435352768596</v>
      </c>
      <c r="AF11" s="46">
        <f>STDEV(AF4:AF9)</f>
        <v>289.45863262303993</v>
      </c>
      <c r="AG11" s="11"/>
      <c r="AH11" s="6" t="s">
        <v>12</v>
      </c>
      <c r="AI11" s="46">
        <f>STDEV(AI4:AI9)</f>
        <v>8.23862852664204</v>
      </c>
      <c r="AJ11" s="46">
        <f>STDEV(AJ4:AJ9)</f>
        <v>12.196994165230498</v>
      </c>
      <c r="AK11" s="46">
        <f>STDEV(AK4:AK9)</f>
        <v>9.592206037542491</v>
      </c>
      <c r="AL11" s="46">
        <f>STDEV(AL4:AL9)</f>
        <v>9.67298643990917</v>
      </c>
      <c r="AM11" s="55">
        <f>STDEV(AM4:AM9)</f>
        <v>0.06039521349643142</v>
      </c>
      <c r="AN11" s="46">
        <f>STDEV(AN4:AN9)</f>
        <v>462.2136681233042</v>
      </c>
      <c r="AO11" s="11"/>
      <c r="AP11" s="6" t="s">
        <v>12</v>
      </c>
      <c r="AQ11" s="46">
        <f>STDEV(AQ4:AQ9)</f>
        <v>3.763863263545403</v>
      </c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6" customFormat="1" ht="15">
      <c r="A12" s="54" t="s">
        <v>14</v>
      </c>
      <c r="B12" s="32">
        <f>MAX(B4:B9)</f>
        <v>31.3</v>
      </c>
      <c r="C12" s="8"/>
      <c r="D12" s="54" t="s">
        <v>14</v>
      </c>
      <c r="E12" s="32">
        <f>MAX(E4:E9)</f>
        <v>13.4</v>
      </c>
      <c r="F12" s="8"/>
      <c r="G12" s="6" t="s">
        <v>14</v>
      </c>
      <c r="H12" s="32">
        <f>MAX(H4:H9)</f>
        <v>254</v>
      </c>
      <c r="I12" s="32">
        <f aca="true" t="shared" si="3" ref="I12:O12">MAX(I4:I9)</f>
        <v>228</v>
      </c>
      <c r="J12" s="32">
        <f t="shared" si="3"/>
        <v>226</v>
      </c>
      <c r="K12" s="32">
        <f t="shared" si="3"/>
        <v>220</v>
      </c>
      <c r="L12" s="32">
        <f t="shared" si="3"/>
        <v>218</v>
      </c>
      <c r="M12" s="32">
        <f t="shared" si="3"/>
        <v>214</v>
      </c>
      <c r="N12" s="32">
        <f t="shared" si="3"/>
        <v>25405</v>
      </c>
      <c r="O12" s="32">
        <f t="shared" si="3"/>
        <v>423.4166666666667</v>
      </c>
      <c r="Q12" s="8"/>
      <c r="R12" s="6" t="s">
        <v>14</v>
      </c>
      <c r="S12" s="32">
        <f>MAX(S4:S9)</f>
        <v>214</v>
      </c>
      <c r="T12" s="32">
        <f>MAX(T4:T9)</f>
        <v>172</v>
      </c>
      <c r="U12" s="32">
        <f>MAX(U4:U9)</f>
        <v>133</v>
      </c>
      <c r="V12" s="32">
        <f>MAX(V4:V9)</f>
        <v>101</v>
      </c>
      <c r="W12" s="56">
        <f>MAX(W4:W9)</f>
        <v>0.4308510638297872</v>
      </c>
      <c r="X12" s="32">
        <f>MAX(X4:X9)</f>
        <v>6406</v>
      </c>
      <c r="Y12" s="11"/>
      <c r="Z12" s="6" t="s">
        <v>14</v>
      </c>
      <c r="AA12" s="32">
        <f>MAX(AA4:AA9)</f>
        <v>21</v>
      </c>
      <c r="AB12" s="32">
        <f>MAX(AB4:AB9)</f>
        <v>44</v>
      </c>
      <c r="AC12" s="32">
        <f>MAX(AC4:AC9)</f>
        <v>33</v>
      </c>
      <c r="AD12" s="32">
        <f>MAX(AD4:AD9)</f>
        <v>20</v>
      </c>
      <c r="AE12" s="56">
        <f>MAX(AE4:AE9)</f>
        <v>0.41666666666666663</v>
      </c>
      <c r="AF12" s="32">
        <f>MAX(AF4:AF9)</f>
        <v>1447</v>
      </c>
      <c r="AG12" s="11"/>
      <c r="AH12" s="6" t="s">
        <v>14</v>
      </c>
      <c r="AI12" s="32">
        <f>MAX(AI4:AI9)</f>
        <v>27</v>
      </c>
      <c r="AJ12" s="32">
        <f>MAX(AJ4:AJ9)</f>
        <v>58.5</v>
      </c>
      <c r="AK12" s="32">
        <f>MAX(AK4:AK9)</f>
        <v>42.75</v>
      </c>
      <c r="AL12" s="32">
        <f>MAX(AL4:AL9)</f>
        <v>33</v>
      </c>
      <c r="AM12" s="56">
        <f>MAX(AM4:AM9)</f>
        <v>0.3448275862068966</v>
      </c>
      <c r="AN12" s="32">
        <f>MAX(AN4:AN9)</f>
        <v>1975.5</v>
      </c>
      <c r="AO12" s="11"/>
      <c r="AP12" s="6" t="s">
        <v>14</v>
      </c>
      <c r="AQ12" s="32">
        <f>MAX(AQ4:AQ9)</f>
        <v>24</v>
      </c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6" customFormat="1" ht="15">
      <c r="A13" s="54" t="s">
        <v>13</v>
      </c>
      <c r="B13" s="32">
        <f>MIN(B4:B9)</f>
        <v>12.7</v>
      </c>
      <c r="C13" s="8"/>
      <c r="D13" s="54" t="s">
        <v>13</v>
      </c>
      <c r="E13" s="32">
        <f>MIN(E4:E9)</f>
        <v>5.5</v>
      </c>
      <c r="F13" s="8"/>
      <c r="G13" s="6" t="s">
        <v>13</v>
      </c>
      <c r="H13" s="32">
        <f>MIN(H4:H9)</f>
        <v>229</v>
      </c>
      <c r="I13" s="32">
        <f aca="true" t="shared" si="4" ref="I13:O13">MIN(I4:I9)</f>
        <v>208</v>
      </c>
      <c r="J13" s="32">
        <f t="shared" si="4"/>
        <v>203</v>
      </c>
      <c r="K13" s="32">
        <f t="shared" si="4"/>
        <v>205</v>
      </c>
      <c r="L13" s="32">
        <f t="shared" si="4"/>
        <v>202</v>
      </c>
      <c r="M13" s="32">
        <f t="shared" si="4"/>
        <v>188</v>
      </c>
      <c r="N13" s="32">
        <f t="shared" si="4"/>
        <v>23080</v>
      </c>
      <c r="O13" s="32">
        <f t="shared" si="4"/>
        <v>384.6666666666667</v>
      </c>
      <c r="Q13" s="8"/>
      <c r="R13" s="6" t="s">
        <v>13</v>
      </c>
      <c r="S13" s="32">
        <f>MIN(S4:S9)</f>
        <v>188</v>
      </c>
      <c r="T13" s="32">
        <f>MIN(T4:T9)</f>
        <v>139</v>
      </c>
      <c r="U13" s="32">
        <f>MIN(U4:U9)</f>
        <v>107</v>
      </c>
      <c r="V13" s="32">
        <f>MIN(V4:V9)</f>
        <v>72</v>
      </c>
      <c r="W13" s="56">
        <f>MIN(W4:W9)</f>
        <v>0.37850467289719625</v>
      </c>
      <c r="X13" s="32">
        <f>MIN(X4:X9)</f>
        <v>5097</v>
      </c>
      <c r="Y13" s="11"/>
      <c r="Z13" s="6" t="s">
        <v>13</v>
      </c>
      <c r="AA13" s="32">
        <f>MIN(AA4:AA9)</f>
        <v>7</v>
      </c>
      <c r="AB13" s="32">
        <f>MIN(AB4:AB9)</f>
        <v>24</v>
      </c>
      <c r="AC13" s="32">
        <f>MIN(AC4:AC9)</f>
        <v>14</v>
      </c>
      <c r="AD13" s="32">
        <f>MIN(AD4:AD9)</f>
        <v>2</v>
      </c>
      <c r="AE13" s="56">
        <f>MIN(AE4:AE9)</f>
        <v>0.25</v>
      </c>
      <c r="AF13" s="32">
        <f>MIN(AF4:AF9)</f>
        <v>589</v>
      </c>
      <c r="AG13" s="11"/>
      <c r="AH13" s="6" t="s">
        <v>13</v>
      </c>
      <c r="AI13" s="32">
        <f>MIN(AI4:AI9)</f>
        <v>4.5</v>
      </c>
      <c r="AJ13" s="32">
        <f>MIN(AJ4:AJ9)</f>
        <v>25.5</v>
      </c>
      <c r="AK13" s="32">
        <f>MIN(AK4:AK9)</f>
        <v>19</v>
      </c>
      <c r="AL13" s="32">
        <f>MIN(AL4:AL9)</f>
        <v>8</v>
      </c>
      <c r="AM13" s="56">
        <f>MIN(AM4:AM9)</f>
        <v>0.18965517241379315</v>
      </c>
      <c r="AN13" s="32">
        <f>MIN(AN4:AN9)</f>
        <v>831</v>
      </c>
      <c r="AO13" s="11"/>
      <c r="AP13" s="6" t="s">
        <v>13</v>
      </c>
      <c r="AQ13" s="32">
        <f>MIN(AQ4:AQ9)</f>
        <v>14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3:61" s="1" customFormat="1" ht="15">
      <c r="C14" s="8"/>
      <c r="F14" s="8"/>
      <c r="G14" s="8"/>
      <c r="N14" s="8"/>
      <c r="Q14" s="8"/>
      <c r="Y14" s="8"/>
      <c r="AG14" s="8"/>
      <c r="AO14" s="8"/>
      <c r="AP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s="1" customFormat="1" ht="15">
      <c r="A15" s="2"/>
      <c r="B15" s="2"/>
      <c r="C15" s="8"/>
      <c r="D15" s="2"/>
      <c r="E15" s="2"/>
      <c r="F15" s="8"/>
      <c r="G15" s="14" t="s">
        <v>17</v>
      </c>
      <c r="H15"/>
      <c r="I15"/>
      <c r="J15"/>
      <c r="K15"/>
      <c r="L15"/>
      <c r="M15"/>
      <c r="Q15" s="8"/>
      <c r="S15"/>
      <c r="T15"/>
      <c r="U15"/>
      <c r="V15"/>
      <c r="Y15" s="8"/>
      <c r="AA15" s="2"/>
      <c r="AB15" s="37"/>
      <c r="AC15" s="37"/>
      <c r="AD15" s="3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s="1" customFormat="1" ht="15">
      <c r="A16" s="47" t="s">
        <v>52</v>
      </c>
      <c r="B16" s="34"/>
      <c r="C16" s="8"/>
      <c r="D16" s="34"/>
      <c r="E16" s="34"/>
      <c r="F16" s="8"/>
      <c r="I16" s="8"/>
      <c r="K16" s="8"/>
      <c r="L16" s="8"/>
      <c r="M16" s="8"/>
      <c r="O16" s="5" t="s">
        <v>46</v>
      </c>
      <c r="P16" s="5" t="s">
        <v>47</v>
      </c>
      <c r="Q16" s="5" t="s">
        <v>48</v>
      </c>
      <c r="Y16" s="8"/>
      <c r="AB16" s="8"/>
      <c r="AC16" s="8"/>
      <c r="AD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42" ht="15">
      <c r="A17" s="47" t="s">
        <v>66</v>
      </c>
      <c r="H17" s="1"/>
      <c r="I17" s="8"/>
      <c r="J17" s="1"/>
      <c r="K17" s="8"/>
      <c r="L17" s="8"/>
      <c r="O17" s="1">
        <v>397.9166666666667</v>
      </c>
      <c r="P17" s="16">
        <v>5493</v>
      </c>
      <c r="Q17" s="1">
        <f aca="true" t="shared" si="5" ref="Q17:Q22">(O17+P17)</f>
        <v>5890.916666666667</v>
      </c>
      <c r="T17" s="1"/>
      <c r="U17" s="1"/>
      <c r="V17" s="1"/>
      <c r="AC17" s="1"/>
      <c r="AD17" s="34"/>
      <c r="AE17" s="33"/>
      <c r="AH17" s="8"/>
      <c r="AI17" s="8"/>
      <c r="AJ17" s="8"/>
      <c r="AK17" s="8"/>
      <c r="AL17" s="8"/>
      <c r="AM17" s="8"/>
      <c r="AN17" s="8"/>
      <c r="AO17" s="8"/>
      <c r="AP17" s="8"/>
    </row>
    <row r="18" spans="8:42" ht="15">
      <c r="H18" s="1"/>
      <c r="I18" s="8"/>
      <c r="J18" s="1"/>
      <c r="K18" s="8"/>
      <c r="L18" s="8"/>
      <c r="O18" s="1">
        <v>423.4166666666667</v>
      </c>
      <c r="P18" s="16">
        <v>6406</v>
      </c>
      <c r="Q18" s="1">
        <f t="shared" si="5"/>
        <v>6829.416666666667</v>
      </c>
      <c r="T18" s="1"/>
      <c r="U18" s="1"/>
      <c r="V18" s="1"/>
      <c r="AC18" s="1"/>
      <c r="AD18" s="34"/>
      <c r="AE18" s="33"/>
      <c r="AH18" s="8"/>
      <c r="AI18" s="8"/>
      <c r="AJ18" s="8"/>
      <c r="AK18" s="8"/>
      <c r="AL18" s="8"/>
      <c r="AM18" s="8"/>
      <c r="AN18" s="8"/>
      <c r="AO18" s="8"/>
      <c r="AP18" s="8"/>
    </row>
    <row r="19" spans="8:42" ht="15">
      <c r="H19" s="1"/>
      <c r="I19" s="8"/>
      <c r="J19" s="1"/>
      <c r="K19" s="8"/>
      <c r="L19" s="8"/>
      <c r="O19" s="1">
        <v>384.6666666666667</v>
      </c>
      <c r="P19" s="16">
        <v>5097</v>
      </c>
      <c r="Q19" s="1">
        <f t="shared" si="5"/>
        <v>5481.666666666667</v>
      </c>
      <c r="T19" s="1"/>
      <c r="U19" s="1"/>
      <c r="V19" s="1"/>
      <c r="AC19" s="1"/>
      <c r="AD19" s="34"/>
      <c r="AE19" s="33"/>
      <c r="AH19" s="8"/>
      <c r="AI19" s="8"/>
      <c r="AJ19" s="8"/>
      <c r="AK19" s="8"/>
      <c r="AL19" s="8"/>
      <c r="AM19" s="8"/>
      <c r="AN19" s="8"/>
      <c r="AO19" s="8"/>
      <c r="AP19" s="8"/>
    </row>
    <row r="20" spans="2:42" ht="15">
      <c r="B20" s="1"/>
      <c r="D20" s="1"/>
      <c r="G20" s="1"/>
      <c r="H20" s="1"/>
      <c r="I20" s="8"/>
      <c r="J20" s="1"/>
      <c r="O20" s="1">
        <v>409.8333333333333</v>
      </c>
      <c r="P20" s="16">
        <v>5900</v>
      </c>
      <c r="Q20" s="1">
        <f t="shared" si="5"/>
        <v>6309.833333333333</v>
      </c>
      <c r="T20" s="1"/>
      <c r="U20" s="1"/>
      <c r="V20" s="1"/>
      <c r="AC20" s="1"/>
      <c r="AD20" s="34"/>
      <c r="AE20" s="33"/>
      <c r="AH20" s="1"/>
      <c r="AI20" s="1"/>
      <c r="AJ20" s="1"/>
      <c r="AK20" s="1"/>
      <c r="AL20" s="8"/>
      <c r="AM20" s="8"/>
      <c r="AN20" s="8"/>
      <c r="AO20" s="8"/>
      <c r="AP20" s="8"/>
    </row>
    <row r="21" spans="2:42" ht="15">
      <c r="B21" s="1"/>
      <c r="D21" s="1"/>
      <c r="G21" s="1"/>
      <c r="H21" s="1"/>
      <c r="I21" s="8"/>
      <c r="J21" s="1"/>
      <c r="O21" s="1">
        <v>409.0416666666667</v>
      </c>
      <c r="P21" s="16">
        <v>5917</v>
      </c>
      <c r="Q21" s="1">
        <f t="shared" si="5"/>
        <v>6326.041666666667</v>
      </c>
      <c r="AC21" s="1"/>
      <c r="AD21" s="34"/>
      <c r="AE21" s="33"/>
      <c r="AH21" s="1"/>
      <c r="AI21" s="1"/>
      <c r="AJ21" s="1"/>
      <c r="AK21" s="1"/>
      <c r="AL21" s="8"/>
      <c r="AM21" s="8"/>
      <c r="AN21" s="8"/>
      <c r="AO21" s="8"/>
      <c r="AP21" s="8"/>
    </row>
    <row r="22" spans="2:42" ht="15">
      <c r="B22" s="1"/>
      <c r="D22" s="1"/>
      <c r="G22" s="1"/>
      <c r="O22" s="1">
        <v>398.375</v>
      </c>
      <c r="P22" s="16">
        <v>5654</v>
      </c>
      <c r="Q22" s="1">
        <f t="shared" si="5"/>
        <v>6052.375</v>
      </c>
      <c r="AH22" s="1"/>
      <c r="AI22" s="1"/>
      <c r="AJ22" s="1"/>
      <c r="AK22" s="1"/>
      <c r="AL22" s="8"/>
      <c r="AM22" s="8"/>
      <c r="AN22" s="8"/>
      <c r="AO22" s="8"/>
      <c r="AP22" s="8"/>
    </row>
    <row r="23" spans="2:7" ht="15">
      <c r="B23" s="1"/>
      <c r="D23" s="1"/>
      <c r="G23" s="1"/>
    </row>
    <row r="30" spans="1:5" ht="15">
      <c r="A30" s="37"/>
      <c r="B30" s="37"/>
      <c r="D30" s="37"/>
      <c r="E30" s="37"/>
    </row>
    <row r="31" spans="1:5" ht="15">
      <c r="A31" s="37"/>
      <c r="B31" s="37"/>
      <c r="D31" s="37"/>
      <c r="E31" s="37"/>
    </row>
    <row r="32" spans="1:5" ht="15">
      <c r="A32" s="37"/>
      <c r="B32" s="37"/>
      <c r="D32" s="37"/>
      <c r="E32" s="37"/>
    </row>
    <row r="33" spans="1:5" ht="15">
      <c r="A33" s="37"/>
      <c r="B33" s="37"/>
      <c r="D33" s="37"/>
      <c r="E33" s="37"/>
    </row>
    <row r="34" spans="1:5" ht="15">
      <c r="A34" s="37"/>
      <c r="B34" s="37"/>
      <c r="D34" s="37"/>
      <c r="E34" s="37"/>
    </row>
    <row r="35" spans="1:5" ht="15">
      <c r="A35" s="37"/>
      <c r="B35" s="37"/>
      <c r="D35" s="37"/>
      <c r="E35" s="37"/>
    </row>
    <row r="36" spans="1:5" ht="15">
      <c r="A36" s="37"/>
      <c r="B36" s="37"/>
      <c r="D36" s="37"/>
      <c r="E36" s="37"/>
    </row>
    <row r="37" spans="1:5" ht="15">
      <c r="A37" s="37"/>
      <c r="B37" s="37"/>
      <c r="D37" s="37"/>
      <c r="E37" s="37"/>
    </row>
    <row r="38" spans="1:5" ht="15">
      <c r="A38" s="37"/>
      <c r="B38" s="37"/>
      <c r="D38" s="37"/>
      <c r="E38" s="37"/>
    </row>
    <row r="39" spans="1:5" ht="15">
      <c r="A39" s="37"/>
      <c r="B39" s="37"/>
      <c r="D39" s="37"/>
      <c r="E39" s="37"/>
    </row>
    <row r="40" spans="1:5" ht="15">
      <c r="A40" s="37"/>
      <c r="B40" s="37"/>
      <c r="D40" s="37"/>
      <c r="E40" s="3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28125" style="34" customWidth="1"/>
    <col min="2" max="2" width="23.28125" style="34" customWidth="1"/>
    <col min="3" max="3" width="10.57421875" style="34" customWidth="1"/>
    <col min="4" max="4" width="9.7109375" style="37" customWidth="1"/>
    <col min="5" max="5" width="32.28125" style="34" customWidth="1"/>
    <col min="6" max="6" width="24.28125" style="37" customWidth="1"/>
    <col min="7" max="7" width="20.00390625" style="37" customWidth="1"/>
    <col min="8" max="8" width="9.140625" style="37" customWidth="1"/>
    <col min="9" max="9" width="23.421875" style="37" customWidth="1"/>
    <col min="10" max="10" width="14.421875" style="37" customWidth="1"/>
    <col min="11" max="11" width="14.140625" style="37" customWidth="1"/>
    <col min="12" max="12" width="9.140625" style="37" customWidth="1"/>
    <col min="13" max="13" width="24.7109375" style="37" customWidth="1"/>
    <col min="14" max="14" width="16.28125" style="37" customWidth="1"/>
    <col min="15" max="16" width="9.140625" style="37" customWidth="1"/>
    <col min="17" max="17" width="12.57421875" style="37" customWidth="1"/>
    <col min="18" max="18" width="17.00390625" style="37" customWidth="1"/>
    <col min="19" max="20" width="9.140625" style="37" customWidth="1"/>
    <col min="21" max="21" width="20.57421875" style="37" customWidth="1"/>
    <col min="22" max="24" width="9.140625" style="37" customWidth="1"/>
    <col min="25" max="25" width="12.00390625" style="37" customWidth="1"/>
    <col min="26" max="26" width="11.00390625" style="37" customWidth="1"/>
    <col min="27" max="27" width="9.140625" style="37" customWidth="1"/>
    <col min="28" max="16384" width="9.140625" style="34" customWidth="1"/>
  </cols>
  <sheetData>
    <row r="1" spans="1:41" s="4" customFormat="1" ht="15">
      <c r="A1" s="31"/>
      <c r="B1" s="31" t="s">
        <v>56</v>
      </c>
      <c r="C1" s="5"/>
      <c r="D1" s="8"/>
      <c r="F1" s="4" t="s">
        <v>0</v>
      </c>
      <c r="G1" s="4" t="s">
        <v>29</v>
      </c>
      <c r="H1" s="16"/>
      <c r="J1" s="4" t="s">
        <v>0</v>
      </c>
      <c r="K1" s="5" t="s">
        <v>25</v>
      </c>
      <c r="L1" s="16"/>
      <c r="N1" s="4" t="s">
        <v>1</v>
      </c>
      <c r="P1" s="16"/>
      <c r="R1" s="4" t="s">
        <v>2</v>
      </c>
      <c r="T1" s="16"/>
      <c r="V1" s="4" t="s">
        <v>11</v>
      </c>
      <c r="X1" s="16"/>
      <c r="Z1" s="4" t="s">
        <v>4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2:41" s="15" customFormat="1" ht="15">
      <c r="B2" s="32" t="s">
        <v>15</v>
      </c>
      <c r="C2" s="6" t="s">
        <v>12</v>
      </c>
      <c r="D2" s="8"/>
      <c r="E2" s="15" t="s">
        <v>38</v>
      </c>
      <c r="F2" s="15" t="s">
        <v>15</v>
      </c>
      <c r="G2" s="15" t="s">
        <v>12</v>
      </c>
      <c r="H2" s="16"/>
      <c r="I2" s="15" t="s">
        <v>39</v>
      </c>
      <c r="J2" s="6" t="s">
        <v>15</v>
      </c>
      <c r="K2" s="6" t="s">
        <v>12</v>
      </c>
      <c r="L2" s="16"/>
      <c r="M2" s="15" t="s">
        <v>39</v>
      </c>
      <c r="N2" s="6" t="s">
        <v>15</v>
      </c>
      <c r="O2" s="6" t="s">
        <v>12</v>
      </c>
      <c r="P2" s="16"/>
      <c r="Q2" s="15" t="s">
        <v>39</v>
      </c>
      <c r="R2" s="6" t="s">
        <v>15</v>
      </c>
      <c r="S2" s="6" t="s">
        <v>12</v>
      </c>
      <c r="T2" s="16"/>
      <c r="U2" s="15" t="s">
        <v>40</v>
      </c>
      <c r="V2" s="6" t="s">
        <v>15</v>
      </c>
      <c r="W2" s="6" t="s">
        <v>12</v>
      </c>
      <c r="X2" s="16"/>
      <c r="Z2" s="15" t="s">
        <v>15</v>
      </c>
      <c r="AA2" s="15" t="s">
        <v>12</v>
      </c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s="3" customFormat="1" ht="15">
      <c r="A3" s="6" t="s">
        <v>63</v>
      </c>
      <c r="B3" s="1">
        <v>14.299999999999999</v>
      </c>
      <c r="C3" s="1">
        <v>2.8635642126552785</v>
      </c>
      <c r="D3" s="35"/>
      <c r="E3" s="15">
        <v>5</v>
      </c>
      <c r="F3" s="33">
        <v>246.83333333333334</v>
      </c>
      <c r="G3" s="33">
        <v>9.410986487433865</v>
      </c>
      <c r="H3" s="16"/>
      <c r="I3" s="15">
        <v>2</v>
      </c>
      <c r="J3" s="5">
        <v>214.83333333333334</v>
      </c>
      <c r="K3" s="5">
        <v>9.847165412780614</v>
      </c>
      <c r="L3" s="8"/>
      <c r="M3" s="15">
        <v>2</v>
      </c>
      <c r="N3" s="1">
        <v>18.1666666666667</v>
      </c>
      <c r="O3" s="1">
        <v>6.080021929785011</v>
      </c>
      <c r="P3" s="1"/>
      <c r="Q3" s="15">
        <v>2</v>
      </c>
      <c r="R3" s="1">
        <v>20</v>
      </c>
      <c r="S3" s="36">
        <v>6.752777206453653</v>
      </c>
      <c r="T3" s="1"/>
      <c r="U3" s="6" t="s">
        <v>30</v>
      </c>
      <c r="V3" s="36">
        <v>441.28472222222223</v>
      </c>
      <c r="W3" s="36">
        <v>17.797928575371365</v>
      </c>
      <c r="X3" s="8"/>
      <c r="Y3" s="15" t="s">
        <v>26</v>
      </c>
      <c r="Z3" s="1">
        <v>7.166666666666667</v>
      </c>
      <c r="AA3" s="1">
        <v>2.041241452319314</v>
      </c>
      <c r="AB3" s="16"/>
      <c r="AC3" s="16"/>
      <c r="AD3" s="23"/>
      <c r="AE3" s="23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3" customFormat="1" ht="15">
      <c r="A4" s="32" t="s">
        <v>64</v>
      </c>
      <c r="B4" s="1">
        <v>9.283333333333333</v>
      </c>
      <c r="C4" s="1">
        <v>3.361795155369623</v>
      </c>
      <c r="D4" s="8"/>
      <c r="E4" s="15">
        <v>15</v>
      </c>
      <c r="F4" s="36">
        <v>240.33333333333334</v>
      </c>
      <c r="G4" s="36">
        <v>12.48465725066823</v>
      </c>
      <c r="H4" s="16"/>
      <c r="I4" s="15">
        <v>8</v>
      </c>
      <c r="J4" s="1">
        <v>180.5</v>
      </c>
      <c r="K4" s="1">
        <v>9.093954035511725</v>
      </c>
      <c r="L4" s="8"/>
      <c r="M4" s="15">
        <v>8</v>
      </c>
      <c r="N4" s="1">
        <v>41.333333333333336</v>
      </c>
      <c r="O4" s="1">
        <v>6.772493386240166</v>
      </c>
      <c r="P4" s="1"/>
      <c r="Q4" s="15">
        <v>8</v>
      </c>
      <c r="R4" s="1">
        <v>52.75</v>
      </c>
      <c r="S4" s="36">
        <v>10.410331406828506</v>
      </c>
      <c r="T4" s="1"/>
      <c r="U4" s="6" t="s">
        <v>31</v>
      </c>
      <c r="V4" s="1">
        <v>6710</v>
      </c>
      <c r="W4" s="1">
        <v>474.8776684578882</v>
      </c>
      <c r="X4" s="8"/>
      <c r="Y4" s="15" t="s">
        <v>14</v>
      </c>
      <c r="Z4" s="36">
        <v>10</v>
      </c>
      <c r="AA4" s="8"/>
      <c r="AB4" s="16"/>
      <c r="AC4" s="1"/>
      <c r="AD4" s="23"/>
      <c r="AE4" s="23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4:41" s="3" customFormat="1" ht="15">
      <c r="D5" s="8"/>
      <c r="E5" s="15">
        <v>30</v>
      </c>
      <c r="F5" s="36">
        <v>238</v>
      </c>
      <c r="G5" s="36">
        <v>9.2951600308978</v>
      </c>
      <c r="H5" s="16"/>
      <c r="I5" s="15">
        <v>24</v>
      </c>
      <c r="J5" s="1">
        <v>140.5</v>
      </c>
      <c r="K5" s="1">
        <v>9.544631999192006</v>
      </c>
      <c r="L5" s="8"/>
      <c r="M5" s="15">
        <v>24</v>
      </c>
      <c r="N5" s="1">
        <v>30.833333333333332</v>
      </c>
      <c r="O5" s="1">
        <v>8.256310717667219</v>
      </c>
      <c r="P5" s="1"/>
      <c r="Q5" s="15">
        <v>24</v>
      </c>
      <c r="R5" s="1">
        <v>48.5</v>
      </c>
      <c r="S5" s="36">
        <v>10.158740079360236</v>
      </c>
      <c r="T5" s="1"/>
      <c r="U5" s="15" t="s">
        <v>1</v>
      </c>
      <c r="V5" s="1">
        <v>1337.8333333333333</v>
      </c>
      <c r="W5" s="1">
        <v>334.11819266042187</v>
      </c>
      <c r="X5" s="8"/>
      <c r="Y5" s="15" t="s">
        <v>13</v>
      </c>
      <c r="Z5" s="36">
        <v>4</v>
      </c>
      <c r="AA5" s="8"/>
      <c r="AB5" s="16"/>
      <c r="AD5" s="23"/>
      <c r="AE5" s="23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s="3" customFormat="1" ht="15">
      <c r="A6" s="1"/>
      <c r="B6" s="1"/>
      <c r="C6" s="1"/>
      <c r="D6" s="8"/>
      <c r="E6" s="15">
        <v>45</v>
      </c>
      <c r="F6" s="36">
        <v>240.33333333333334</v>
      </c>
      <c r="G6" s="36">
        <v>9.373722135131954</v>
      </c>
      <c r="H6" s="16"/>
      <c r="I6" s="15">
        <v>48</v>
      </c>
      <c r="J6" s="1">
        <v>105.83333333333333</v>
      </c>
      <c r="K6" s="1">
        <v>13.044794619566293</v>
      </c>
      <c r="L6" s="8"/>
      <c r="M6" s="15">
        <v>48</v>
      </c>
      <c r="N6" s="1">
        <v>17.666666666666668</v>
      </c>
      <c r="O6" s="1">
        <v>6.470445631227161</v>
      </c>
      <c r="P6" s="1"/>
      <c r="Q6" s="15">
        <v>48</v>
      </c>
      <c r="R6" s="1">
        <v>41.5</v>
      </c>
      <c r="S6" s="36">
        <v>7.918333157931662</v>
      </c>
      <c r="T6" s="1"/>
      <c r="U6" s="15" t="s">
        <v>2</v>
      </c>
      <c r="V6" s="1">
        <v>2108.25</v>
      </c>
      <c r="W6" s="1">
        <v>429.06791420473286</v>
      </c>
      <c r="X6" s="8"/>
      <c r="AA6" s="16"/>
      <c r="AB6" s="16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3" customFormat="1" ht="15">
      <c r="A7" s="1"/>
      <c r="B7" s="1"/>
      <c r="C7" s="1"/>
      <c r="D7" s="8"/>
      <c r="E7" s="15">
        <v>60</v>
      </c>
      <c r="F7" s="36">
        <v>229.83333333333334</v>
      </c>
      <c r="G7" s="36">
        <v>8.109665015687318</v>
      </c>
      <c r="H7" s="16"/>
      <c r="L7" s="16"/>
      <c r="P7" s="16"/>
      <c r="R7" s="19"/>
      <c r="S7" s="19"/>
      <c r="T7" s="22"/>
      <c r="X7" s="16"/>
      <c r="Y7" s="16"/>
      <c r="Z7" s="37"/>
      <c r="AA7" s="16"/>
      <c r="AB7" s="16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s="3" customFormat="1" ht="15">
      <c r="A8" s="1"/>
      <c r="D8" s="8"/>
      <c r="E8" s="15">
        <v>120</v>
      </c>
      <c r="F8" s="46">
        <v>214.83333333333334</v>
      </c>
      <c r="G8" s="46">
        <v>9.847165412780614</v>
      </c>
      <c r="H8" s="16"/>
      <c r="I8" s="4" t="s">
        <v>10</v>
      </c>
      <c r="J8" s="5" t="s">
        <v>75</v>
      </c>
      <c r="K8" s="5"/>
      <c r="L8" s="8"/>
      <c r="M8" s="5"/>
      <c r="N8" s="5"/>
      <c r="O8" s="5"/>
      <c r="P8" s="8"/>
      <c r="Q8" s="5"/>
      <c r="R8" s="5"/>
      <c r="S8" s="5"/>
      <c r="T8" s="8"/>
      <c r="U8" s="8"/>
      <c r="X8" s="16"/>
      <c r="AA8" s="1"/>
      <c r="AB8" s="16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s="3" customFormat="1" ht="15">
      <c r="A9" s="47" t="s">
        <v>53</v>
      </c>
      <c r="B9" s="1"/>
      <c r="C9" s="1"/>
      <c r="D9" s="8"/>
      <c r="E9" s="16"/>
      <c r="F9" s="16"/>
      <c r="G9" s="16"/>
      <c r="H9" s="16"/>
      <c r="I9" s="4" t="s">
        <v>9</v>
      </c>
      <c r="J9" s="5"/>
      <c r="K9" s="5"/>
      <c r="L9" s="8"/>
      <c r="M9" s="5"/>
      <c r="N9" s="5" t="s">
        <v>76</v>
      </c>
      <c r="O9" s="5"/>
      <c r="P9" s="8"/>
      <c r="Q9" s="5"/>
      <c r="R9" s="5" t="s">
        <v>77</v>
      </c>
      <c r="S9" s="5"/>
      <c r="T9" s="8"/>
      <c r="U9" s="16"/>
      <c r="W9" s="37"/>
      <c r="X9" s="16"/>
      <c r="Z9" s="37"/>
      <c r="AA9" s="1"/>
      <c r="AB9" s="16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s="3" customFormat="1" ht="15">
      <c r="A10" s="47" t="s">
        <v>66</v>
      </c>
      <c r="B10" s="1"/>
      <c r="C10" s="1"/>
      <c r="D10" s="8"/>
      <c r="E10" s="11"/>
      <c r="F10" s="8"/>
      <c r="G10" s="11"/>
      <c r="H10" s="16"/>
      <c r="L10" s="16"/>
      <c r="P10" s="16"/>
      <c r="R10" s="1"/>
      <c r="T10" s="16"/>
      <c r="U10" s="37"/>
      <c r="V10" s="37"/>
      <c r="W10" s="37"/>
      <c r="X10" s="16"/>
      <c r="Y10" s="16"/>
      <c r="Z10" s="37"/>
      <c r="AA10" s="1"/>
      <c r="AB10" s="16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s="3" customFormat="1" ht="15">
      <c r="A11" s="2"/>
      <c r="B11" s="2"/>
      <c r="C11" s="2"/>
      <c r="D11" s="11"/>
      <c r="E11" s="57" t="s">
        <v>17</v>
      </c>
      <c r="F11" s="8"/>
      <c r="G11" s="20"/>
      <c r="H11" s="16"/>
      <c r="M11" s="47" t="s">
        <v>53</v>
      </c>
      <c r="R11" s="1"/>
      <c r="T11" s="16"/>
      <c r="V11" s="37"/>
      <c r="W11" s="37"/>
      <c r="X11" s="16"/>
      <c r="AA11" s="1"/>
      <c r="AB11" s="16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s="3" customFormat="1" ht="15">
      <c r="A12" s="2"/>
      <c r="B12" s="2"/>
      <c r="C12" s="2"/>
      <c r="D12" s="11"/>
      <c r="E12" s="48" t="s">
        <v>78</v>
      </c>
      <c r="F12" s="8"/>
      <c r="G12" s="20"/>
      <c r="H12" s="16"/>
      <c r="M12" s="47" t="s">
        <v>66</v>
      </c>
      <c r="R12" s="1"/>
      <c r="T12" s="16"/>
      <c r="V12" s="37"/>
      <c r="W12" s="37"/>
      <c r="X12" s="16"/>
      <c r="AB12" s="16"/>
      <c r="AC12" s="23"/>
      <c r="AD12" s="23"/>
      <c r="AE12" s="23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21" ht="15">
      <c r="A13" s="2"/>
      <c r="B13" s="2"/>
      <c r="C13" s="2"/>
      <c r="D13" s="11"/>
      <c r="U13" s="3"/>
    </row>
    <row r="28" spans="1:3" ht="15">
      <c r="A28" s="37"/>
      <c r="B28" s="37"/>
      <c r="C28" s="37"/>
    </row>
    <row r="29" spans="1:3" ht="15">
      <c r="A29" s="37"/>
      <c r="B29" s="37"/>
      <c r="C29" s="37"/>
    </row>
    <row r="30" spans="1:3" ht="15">
      <c r="A30" s="37"/>
      <c r="B30" s="37"/>
      <c r="C30" s="37"/>
    </row>
    <row r="31" spans="1:3" ht="15">
      <c r="A31" s="37"/>
      <c r="B31" s="37"/>
      <c r="C31" s="37"/>
    </row>
    <row r="32" spans="1:3" ht="15">
      <c r="A32" s="37"/>
      <c r="B32" s="37"/>
      <c r="C32" s="37"/>
    </row>
    <row r="33" spans="1:3" ht="15">
      <c r="A33" s="37"/>
      <c r="B33" s="37"/>
      <c r="C33" s="37"/>
    </row>
    <row r="34" spans="1:3" ht="15">
      <c r="A34" s="37"/>
      <c r="B34" s="37"/>
      <c r="C34" s="37"/>
    </row>
    <row r="35" spans="1:3" ht="15">
      <c r="A35" s="37"/>
      <c r="B35" s="37"/>
      <c r="C35" s="37"/>
    </row>
    <row r="36" spans="1:3" ht="15">
      <c r="A36" s="37"/>
      <c r="B36" s="37"/>
      <c r="C36" s="37"/>
    </row>
    <row r="37" spans="1:3" ht="15">
      <c r="A37" s="37"/>
      <c r="B37" s="37"/>
      <c r="C37" s="37"/>
    </row>
    <row r="38" spans="1:3" ht="15">
      <c r="A38" s="37"/>
      <c r="B38" s="37"/>
      <c r="C38" s="3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36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23.140625" style="34" customWidth="1"/>
    <col min="2" max="2" width="22.140625" style="34" customWidth="1"/>
    <col min="3" max="3" width="9.140625" style="16" customWidth="1"/>
    <col min="4" max="4" width="25.421875" style="3" customWidth="1"/>
    <col min="5" max="5" width="23.7109375" style="3" customWidth="1"/>
    <col min="6" max="6" width="9.140625" style="16" customWidth="1"/>
    <col min="7" max="7" width="32.140625" style="3" customWidth="1"/>
    <col min="8" max="8" width="19.140625" style="3" customWidth="1"/>
    <col min="9" max="9" width="12.421875" style="3" customWidth="1"/>
    <col min="10" max="13" width="9.140625" style="3" customWidth="1"/>
    <col min="14" max="14" width="12.421875" style="3" customWidth="1"/>
    <col min="15" max="15" width="13.421875" style="3" customWidth="1"/>
    <col min="16" max="16" width="9.140625" style="3" customWidth="1"/>
    <col min="17" max="17" width="9.140625" style="16" customWidth="1"/>
    <col min="18" max="18" width="9.140625" style="3" customWidth="1"/>
    <col min="19" max="19" width="17.8515625" style="3" customWidth="1"/>
    <col min="20" max="20" width="10.57421875" style="3" customWidth="1"/>
    <col min="21" max="22" width="9.140625" style="3" customWidth="1"/>
    <col min="23" max="23" width="16.421875" style="3" customWidth="1"/>
    <col min="24" max="24" width="14.421875" style="3" customWidth="1"/>
    <col min="25" max="25" width="9.140625" style="16" customWidth="1"/>
    <col min="26" max="30" width="9.140625" style="3" customWidth="1"/>
    <col min="31" max="31" width="12.28125" style="3" customWidth="1"/>
    <col min="32" max="32" width="14.7109375" style="3" customWidth="1"/>
    <col min="33" max="33" width="9.140625" style="16" customWidth="1"/>
    <col min="34" max="38" width="9.140625" style="3" customWidth="1"/>
    <col min="39" max="39" width="12.8515625" style="3" customWidth="1"/>
    <col min="40" max="40" width="14.8515625" style="3" customWidth="1"/>
    <col min="41" max="41" width="9.140625" style="22" customWidth="1"/>
    <col min="42" max="42" width="9.140625" style="3" customWidth="1"/>
    <col min="43" max="43" width="15.8515625" style="3" customWidth="1"/>
    <col min="44" max="44" width="9.140625" style="16" customWidth="1"/>
    <col min="45" max="54" width="9.140625" style="23" customWidth="1"/>
    <col min="55" max="63" width="9.140625" style="16" customWidth="1"/>
    <col min="64" max="16384" width="9.140625" style="3" customWidth="1"/>
  </cols>
  <sheetData>
    <row r="1" spans="1:63" s="4" customFormat="1" ht="15">
      <c r="A1" s="31"/>
      <c r="B1" s="31" t="s">
        <v>79</v>
      </c>
      <c r="C1" s="16"/>
      <c r="D1" s="31"/>
      <c r="E1" s="31" t="s">
        <v>79</v>
      </c>
      <c r="F1" s="16"/>
      <c r="H1" s="4" t="s">
        <v>0</v>
      </c>
      <c r="I1" s="4" t="s">
        <v>29</v>
      </c>
      <c r="Q1" s="16"/>
      <c r="S1" s="4" t="s">
        <v>0</v>
      </c>
      <c r="T1" s="5" t="s">
        <v>25</v>
      </c>
      <c r="Y1" s="16"/>
      <c r="AA1" s="4" t="s">
        <v>1</v>
      </c>
      <c r="AG1" s="16"/>
      <c r="AI1" s="4" t="s">
        <v>2</v>
      </c>
      <c r="AO1" s="22"/>
      <c r="AQ1" s="4" t="s">
        <v>4</v>
      </c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63" s="15" customFormat="1" ht="15">
      <c r="A2" s="52" t="s">
        <v>70</v>
      </c>
      <c r="B2" s="6" t="s">
        <v>33</v>
      </c>
      <c r="C2" s="16"/>
      <c r="D2" s="52" t="s">
        <v>71</v>
      </c>
      <c r="E2" s="52"/>
      <c r="F2" s="16"/>
      <c r="H2" s="52" t="s">
        <v>33</v>
      </c>
      <c r="Q2" s="16"/>
      <c r="S2" s="52" t="s">
        <v>33</v>
      </c>
      <c r="Y2" s="16"/>
      <c r="AA2" s="52" t="s">
        <v>33</v>
      </c>
      <c r="AG2" s="16"/>
      <c r="AI2" s="52" t="s">
        <v>33</v>
      </c>
      <c r="AO2" s="22"/>
      <c r="AQ2" s="52" t="s">
        <v>33</v>
      </c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</row>
    <row r="3" spans="1:63" s="18" customFormat="1" ht="15">
      <c r="A3" s="53" t="s">
        <v>80</v>
      </c>
      <c r="B3" s="53"/>
      <c r="C3" s="16"/>
      <c r="D3" s="53" t="s">
        <v>80</v>
      </c>
      <c r="E3" s="53" t="s">
        <v>33</v>
      </c>
      <c r="F3" s="16"/>
      <c r="G3" s="18" t="s">
        <v>35</v>
      </c>
      <c r="H3" s="18" t="s">
        <v>20</v>
      </c>
      <c r="I3" s="18" t="s">
        <v>21</v>
      </c>
      <c r="J3" s="18" t="s">
        <v>22</v>
      </c>
      <c r="K3" s="18" t="s">
        <v>23</v>
      </c>
      <c r="L3" s="18" t="s">
        <v>24</v>
      </c>
      <c r="M3" s="18" t="s">
        <v>5</v>
      </c>
      <c r="N3" s="12" t="s">
        <v>36</v>
      </c>
      <c r="O3" s="12" t="s">
        <v>37</v>
      </c>
      <c r="Q3" s="16"/>
      <c r="R3" s="18" t="s">
        <v>35</v>
      </c>
      <c r="S3" s="18" t="s">
        <v>5</v>
      </c>
      <c r="T3" s="18" t="s">
        <v>6</v>
      </c>
      <c r="U3" s="18" t="s">
        <v>7</v>
      </c>
      <c r="V3" s="18" t="s">
        <v>8</v>
      </c>
      <c r="W3" s="18" t="s">
        <v>19</v>
      </c>
      <c r="X3" s="12" t="s">
        <v>37</v>
      </c>
      <c r="Y3" s="16"/>
      <c r="Z3" s="18" t="s">
        <v>35</v>
      </c>
      <c r="AA3" s="18" t="s">
        <v>5</v>
      </c>
      <c r="AB3" s="18" t="s">
        <v>6</v>
      </c>
      <c r="AC3" s="18" t="s">
        <v>7</v>
      </c>
      <c r="AD3" s="18" t="s">
        <v>8</v>
      </c>
      <c r="AE3" s="18" t="s">
        <v>16</v>
      </c>
      <c r="AF3" s="12" t="s">
        <v>37</v>
      </c>
      <c r="AG3" s="16"/>
      <c r="AH3" s="18" t="s">
        <v>35</v>
      </c>
      <c r="AI3" s="18" t="s">
        <v>5</v>
      </c>
      <c r="AJ3" s="18" t="s">
        <v>6</v>
      </c>
      <c r="AK3" s="18" t="s">
        <v>7</v>
      </c>
      <c r="AL3" s="18" t="s">
        <v>8</v>
      </c>
      <c r="AM3" s="18" t="s">
        <v>16</v>
      </c>
      <c r="AN3" s="12" t="s">
        <v>37</v>
      </c>
      <c r="AO3" s="22"/>
      <c r="AP3" s="18" t="s">
        <v>35</v>
      </c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44" ht="15">
      <c r="A4" s="58">
        <v>1</v>
      </c>
      <c r="B4" s="39">
        <v>17.2</v>
      </c>
      <c r="D4" s="58">
        <v>1</v>
      </c>
      <c r="E4" s="59">
        <v>6.2</v>
      </c>
      <c r="G4" s="58">
        <v>1</v>
      </c>
      <c r="H4" s="3">
        <v>239</v>
      </c>
      <c r="I4" s="3">
        <v>230</v>
      </c>
      <c r="J4" s="3">
        <v>231</v>
      </c>
      <c r="K4" s="3">
        <v>235</v>
      </c>
      <c r="L4" s="3">
        <v>225</v>
      </c>
      <c r="M4" s="3">
        <v>208</v>
      </c>
      <c r="N4" s="1">
        <v>25737.5</v>
      </c>
      <c r="O4" s="1">
        <f aca="true" t="shared" si="0" ref="O4:O9">(N4/P4)</f>
        <v>428.9583333333333</v>
      </c>
      <c r="P4" s="3">
        <v>60</v>
      </c>
      <c r="R4" s="58">
        <v>1</v>
      </c>
      <c r="S4" s="3">
        <v>208</v>
      </c>
      <c r="T4" s="3">
        <v>173</v>
      </c>
      <c r="U4" s="3">
        <v>134</v>
      </c>
      <c r="V4" s="3">
        <v>96</v>
      </c>
      <c r="W4" s="13">
        <f aca="true" t="shared" si="1" ref="W4:W9">1-(U4/S4)</f>
        <v>0.3557692307692307</v>
      </c>
      <c r="X4" s="8">
        <v>6359</v>
      </c>
      <c r="Z4" s="58">
        <v>1</v>
      </c>
      <c r="AA4" s="3">
        <v>13</v>
      </c>
      <c r="AB4" s="3">
        <v>36</v>
      </c>
      <c r="AC4" s="3">
        <v>23</v>
      </c>
      <c r="AD4" s="3">
        <v>12</v>
      </c>
      <c r="AE4" s="13">
        <f aca="true" t="shared" si="2" ref="AE4:AE9">1-(AC4/AB4)</f>
        <v>0.36111111111111116</v>
      </c>
      <c r="AF4" s="8">
        <v>1039</v>
      </c>
      <c r="AG4" s="11"/>
      <c r="AH4" s="58">
        <v>1</v>
      </c>
      <c r="AI4" s="1">
        <v>15</v>
      </c>
      <c r="AJ4" s="1">
        <v>43.5</v>
      </c>
      <c r="AK4" s="1">
        <v>36</v>
      </c>
      <c r="AL4" s="1">
        <v>34.5</v>
      </c>
      <c r="AM4" s="13">
        <f aca="true" t="shared" si="3" ref="AM4:AM9">1-(AK4/AJ4)</f>
        <v>0.1724137931034483</v>
      </c>
      <c r="AN4" s="8">
        <v>1657.5</v>
      </c>
      <c r="AO4" s="60"/>
      <c r="AP4" s="58">
        <v>1</v>
      </c>
      <c r="AQ4" s="8">
        <v>8</v>
      </c>
      <c r="AR4" s="3"/>
    </row>
    <row r="5" spans="1:44" ht="15">
      <c r="A5" s="61">
        <v>2</v>
      </c>
      <c r="B5" s="36">
        <v>15.3</v>
      </c>
      <c r="D5" s="61">
        <v>2</v>
      </c>
      <c r="E5" s="59">
        <v>8.6</v>
      </c>
      <c r="G5" s="61">
        <v>2</v>
      </c>
      <c r="H5" s="3">
        <v>245</v>
      </c>
      <c r="I5" s="3">
        <v>237</v>
      </c>
      <c r="J5" s="3">
        <v>233</v>
      </c>
      <c r="K5" s="3">
        <v>240</v>
      </c>
      <c r="L5" s="3">
        <v>228</v>
      </c>
      <c r="M5" s="3">
        <v>213</v>
      </c>
      <c r="N5" s="1">
        <v>26222.5</v>
      </c>
      <c r="O5" s="1">
        <f t="shared" si="0"/>
        <v>437.0416666666667</v>
      </c>
      <c r="P5" s="3">
        <v>60</v>
      </c>
      <c r="R5" s="61">
        <v>2</v>
      </c>
      <c r="S5" s="3">
        <v>213</v>
      </c>
      <c r="T5" s="3">
        <v>178</v>
      </c>
      <c r="U5" s="3">
        <v>139</v>
      </c>
      <c r="V5" s="3">
        <v>103</v>
      </c>
      <c r="W5" s="13">
        <f t="shared" si="1"/>
        <v>0.3474178403755869</v>
      </c>
      <c r="X5" s="8">
        <v>6613</v>
      </c>
      <c r="Z5" s="61">
        <v>2</v>
      </c>
      <c r="AA5" s="3">
        <v>16</v>
      </c>
      <c r="AB5" s="3">
        <v>39</v>
      </c>
      <c r="AC5" s="3">
        <v>28</v>
      </c>
      <c r="AD5" s="3">
        <v>15</v>
      </c>
      <c r="AE5" s="13">
        <f t="shared" si="2"/>
        <v>0.28205128205128205</v>
      </c>
      <c r="AF5" s="8">
        <v>1217</v>
      </c>
      <c r="AG5" s="11"/>
      <c r="AH5" s="61">
        <v>2</v>
      </c>
      <c r="AI5" s="1">
        <v>18</v>
      </c>
      <c r="AJ5" s="1">
        <v>49.5</v>
      </c>
      <c r="AK5" s="1">
        <v>46.5</v>
      </c>
      <c r="AL5" s="1">
        <v>39</v>
      </c>
      <c r="AM5" s="13">
        <f t="shared" si="3"/>
        <v>0.06060606060606055</v>
      </c>
      <c r="AN5" s="8">
        <v>1996.5</v>
      </c>
      <c r="AO5" s="60"/>
      <c r="AP5" s="61">
        <v>2</v>
      </c>
      <c r="AQ5" s="8">
        <v>8</v>
      </c>
      <c r="AR5" s="3"/>
    </row>
    <row r="6" spans="1:44" ht="15">
      <c r="A6" s="61">
        <v>3</v>
      </c>
      <c r="B6" s="39">
        <v>13.8</v>
      </c>
      <c r="D6" s="61">
        <v>3</v>
      </c>
      <c r="E6" s="59">
        <v>10.7</v>
      </c>
      <c r="G6" s="61">
        <v>3</v>
      </c>
      <c r="H6" s="3">
        <v>249</v>
      </c>
      <c r="I6" s="3">
        <v>246</v>
      </c>
      <c r="J6" s="3">
        <v>240</v>
      </c>
      <c r="K6" s="3">
        <v>243</v>
      </c>
      <c r="L6" s="3">
        <v>231</v>
      </c>
      <c r="M6" s="3">
        <v>217</v>
      </c>
      <c r="N6" s="1">
        <v>26737.5</v>
      </c>
      <c r="O6" s="1">
        <f t="shared" si="0"/>
        <v>445.625</v>
      </c>
      <c r="P6" s="3">
        <v>60</v>
      </c>
      <c r="R6" s="61">
        <v>3</v>
      </c>
      <c r="S6" s="3">
        <v>217</v>
      </c>
      <c r="T6" s="3">
        <v>184</v>
      </c>
      <c r="U6" s="3">
        <v>141</v>
      </c>
      <c r="V6" s="3">
        <v>111</v>
      </c>
      <c r="W6" s="13">
        <f t="shared" si="1"/>
        <v>0.3502304147465438</v>
      </c>
      <c r="X6" s="8">
        <v>6827</v>
      </c>
      <c r="Z6" s="61">
        <v>3</v>
      </c>
      <c r="AA6" s="3">
        <v>19</v>
      </c>
      <c r="AB6" s="3">
        <v>42</v>
      </c>
      <c r="AC6" s="3">
        <v>33</v>
      </c>
      <c r="AD6" s="3">
        <v>20</v>
      </c>
      <c r="AE6" s="13">
        <f t="shared" si="2"/>
        <v>0.2142857142857143</v>
      </c>
      <c r="AF6" s="8">
        <v>1419</v>
      </c>
      <c r="AG6" s="11"/>
      <c r="AH6" s="61">
        <v>3</v>
      </c>
      <c r="AI6" s="1">
        <v>22.5</v>
      </c>
      <c r="AJ6" s="1">
        <v>54</v>
      </c>
      <c r="AK6" s="1">
        <v>51</v>
      </c>
      <c r="AL6" s="1">
        <v>43.5</v>
      </c>
      <c r="AM6" s="13">
        <f t="shared" si="3"/>
        <v>0.05555555555555558</v>
      </c>
      <c r="AN6" s="8">
        <v>2203.5</v>
      </c>
      <c r="AO6" s="60"/>
      <c r="AP6" s="61">
        <v>3</v>
      </c>
      <c r="AQ6" s="8">
        <v>7</v>
      </c>
      <c r="AR6" s="3"/>
    </row>
    <row r="7" spans="1:44" ht="15">
      <c r="A7" s="61">
        <v>4</v>
      </c>
      <c r="B7" s="39">
        <v>11.6</v>
      </c>
      <c r="D7" s="61">
        <v>4</v>
      </c>
      <c r="E7" s="36">
        <v>4.9</v>
      </c>
      <c r="G7" s="61">
        <v>4</v>
      </c>
      <c r="H7" s="3">
        <v>256</v>
      </c>
      <c r="I7" s="3">
        <v>251</v>
      </c>
      <c r="J7" s="3">
        <v>246</v>
      </c>
      <c r="K7" s="3">
        <v>249</v>
      </c>
      <c r="L7" s="3">
        <v>233</v>
      </c>
      <c r="M7" s="3">
        <v>221</v>
      </c>
      <c r="N7" s="1">
        <v>27210</v>
      </c>
      <c r="O7" s="1">
        <f t="shared" si="0"/>
        <v>453.5</v>
      </c>
      <c r="P7" s="3">
        <v>60</v>
      </c>
      <c r="R7" s="61">
        <v>4</v>
      </c>
      <c r="S7" s="3">
        <v>221</v>
      </c>
      <c r="T7" s="3">
        <v>189</v>
      </c>
      <c r="U7" s="3">
        <v>149</v>
      </c>
      <c r="V7" s="3">
        <v>116</v>
      </c>
      <c r="W7" s="13">
        <f t="shared" si="1"/>
        <v>0.32579185520361986</v>
      </c>
      <c r="X7" s="8">
        <v>7114</v>
      </c>
      <c r="Z7" s="61">
        <v>4</v>
      </c>
      <c r="AA7" s="3">
        <v>23</v>
      </c>
      <c r="AB7" s="3">
        <v>47</v>
      </c>
      <c r="AC7" s="3">
        <v>39</v>
      </c>
      <c r="AD7" s="3">
        <v>22</v>
      </c>
      <c r="AE7" s="13">
        <f t="shared" si="2"/>
        <v>0.17021276595744683</v>
      </c>
      <c r="AF7" s="8">
        <v>1630</v>
      </c>
      <c r="AG7" s="11"/>
      <c r="AH7" s="61">
        <v>4</v>
      </c>
      <c r="AI7" s="1">
        <v>25.5</v>
      </c>
      <c r="AJ7" s="1">
        <v>61.5</v>
      </c>
      <c r="AK7" s="1">
        <v>55.5</v>
      </c>
      <c r="AL7" s="1">
        <v>49.5</v>
      </c>
      <c r="AM7" s="13">
        <f t="shared" si="3"/>
        <v>0.09756097560975607</v>
      </c>
      <c r="AN7" s="8">
        <v>2457</v>
      </c>
      <c r="AO7" s="60"/>
      <c r="AP7" s="61">
        <v>4</v>
      </c>
      <c r="AQ7" s="8">
        <v>6</v>
      </c>
      <c r="AR7" s="3"/>
    </row>
    <row r="8" spans="1:44" ht="15">
      <c r="A8" s="61">
        <v>5</v>
      </c>
      <c r="B8" s="39">
        <v>17.4</v>
      </c>
      <c r="D8" s="61">
        <v>5</v>
      </c>
      <c r="E8" s="36">
        <v>11.5</v>
      </c>
      <c r="G8" s="61">
        <v>5</v>
      </c>
      <c r="H8" s="3">
        <v>234</v>
      </c>
      <c r="I8" s="3">
        <v>223</v>
      </c>
      <c r="J8" s="3">
        <v>227</v>
      </c>
      <c r="K8" s="3">
        <v>225</v>
      </c>
      <c r="L8" s="3">
        <v>219</v>
      </c>
      <c r="M8" s="3">
        <v>201</v>
      </c>
      <c r="N8" s="1">
        <v>24980</v>
      </c>
      <c r="O8" s="1">
        <f t="shared" si="0"/>
        <v>416.3333333333333</v>
      </c>
      <c r="P8" s="3">
        <v>60</v>
      </c>
      <c r="R8" s="61">
        <v>5</v>
      </c>
      <c r="S8" s="3">
        <v>201</v>
      </c>
      <c r="T8" s="3">
        <v>168</v>
      </c>
      <c r="U8" s="3">
        <v>127</v>
      </c>
      <c r="V8" s="3">
        <v>87</v>
      </c>
      <c r="W8" s="13">
        <f t="shared" si="1"/>
        <v>0.3681592039800995</v>
      </c>
      <c r="X8" s="8">
        <v>6035</v>
      </c>
      <c r="Z8" s="61">
        <v>5</v>
      </c>
      <c r="AA8" s="3">
        <v>11</v>
      </c>
      <c r="AB8" s="3">
        <v>33</v>
      </c>
      <c r="AC8" s="3">
        <v>21</v>
      </c>
      <c r="AD8" s="3">
        <v>10</v>
      </c>
      <c r="AE8" s="13">
        <f t="shared" si="2"/>
        <v>0.36363636363636365</v>
      </c>
      <c r="AF8" s="8">
        <v>936</v>
      </c>
      <c r="AG8" s="11"/>
      <c r="AH8" s="61">
        <v>5</v>
      </c>
      <c r="AI8" s="1">
        <v>10.5</v>
      </c>
      <c r="AJ8" s="1">
        <v>40.5</v>
      </c>
      <c r="AK8" s="1">
        <v>39</v>
      </c>
      <c r="AL8" s="1">
        <v>31.5</v>
      </c>
      <c r="AM8" s="13">
        <f t="shared" si="3"/>
        <v>0.03703703703703709</v>
      </c>
      <c r="AN8" s="8">
        <v>1635</v>
      </c>
      <c r="AO8" s="60"/>
      <c r="AP8" s="61">
        <v>5</v>
      </c>
      <c r="AQ8" s="8">
        <v>10</v>
      </c>
      <c r="AR8" s="3"/>
    </row>
    <row r="9" spans="1:44" ht="15">
      <c r="A9" s="61">
        <v>6</v>
      </c>
      <c r="B9" s="39">
        <v>10.5</v>
      </c>
      <c r="D9" s="61">
        <v>6</v>
      </c>
      <c r="E9" s="36">
        <v>13.8</v>
      </c>
      <c r="G9" s="61">
        <v>6</v>
      </c>
      <c r="H9" s="3">
        <v>258</v>
      </c>
      <c r="I9" s="3">
        <v>255</v>
      </c>
      <c r="J9" s="3">
        <v>251</v>
      </c>
      <c r="K9" s="3">
        <v>250</v>
      </c>
      <c r="L9" s="3">
        <v>243</v>
      </c>
      <c r="M9" s="3">
        <v>229</v>
      </c>
      <c r="N9" s="1">
        <v>27975</v>
      </c>
      <c r="O9" s="1">
        <f t="shared" si="0"/>
        <v>466.25</v>
      </c>
      <c r="P9" s="3">
        <v>60</v>
      </c>
      <c r="R9" s="61">
        <v>6</v>
      </c>
      <c r="S9" s="3">
        <v>229</v>
      </c>
      <c r="T9" s="3">
        <v>191</v>
      </c>
      <c r="U9" s="3">
        <v>153</v>
      </c>
      <c r="V9" s="3">
        <v>122</v>
      </c>
      <c r="W9" s="13">
        <f t="shared" si="1"/>
        <v>0.3318777292576419</v>
      </c>
      <c r="X9" s="8">
        <v>7312</v>
      </c>
      <c r="Z9" s="61">
        <v>6</v>
      </c>
      <c r="AA9" s="3">
        <v>27</v>
      </c>
      <c r="AB9" s="3">
        <v>51</v>
      </c>
      <c r="AC9" s="3">
        <v>41</v>
      </c>
      <c r="AD9" s="3">
        <v>27</v>
      </c>
      <c r="AE9" s="13">
        <f t="shared" si="2"/>
        <v>0.196078431372549</v>
      </c>
      <c r="AF9" s="8">
        <v>1786</v>
      </c>
      <c r="AG9" s="11"/>
      <c r="AH9" s="61">
        <v>6</v>
      </c>
      <c r="AI9" s="1">
        <v>28.5</v>
      </c>
      <c r="AJ9" s="1">
        <v>67.5</v>
      </c>
      <c r="AK9" s="1">
        <v>63</v>
      </c>
      <c r="AL9" s="1">
        <v>51</v>
      </c>
      <c r="AM9" s="13">
        <f t="shared" si="3"/>
        <v>0.06666666666666665</v>
      </c>
      <c r="AN9" s="8">
        <v>2700</v>
      </c>
      <c r="AO9" s="60"/>
      <c r="AP9" s="61">
        <v>6</v>
      </c>
      <c r="AQ9" s="8">
        <v>4</v>
      </c>
      <c r="AR9" s="3"/>
    </row>
    <row r="10" spans="1:63" s="4" customFormat="1" ht="15">
      <c r="A10" s="54" t="s">
        <v>74</v>
      </c>
      <c r="B10" s="46">
        <f>AVERAGE(B4:B9)</f>
        <v>14.299999999999999</v>
      </c>
      <c r="C10" s="16"/>
      <c r="D10" s="54" t="s">
        <v>74</v>
      </c>
      <c r="E10" s="46">
        <f>AVERAGE(E4:E9)</f>
        <v>9.283333333333333</v>
      </c>
      <c r="F10" s="36"/>
      <c r="G10" s="54" t="s">
        <v>74</v>
      </c>
      <c r="H10" s="46">
        <f aca="true" t="shared" si="4" ref="H10:O10">AVERAGE(H4:H9)</f>
        <v>246.83333333333334</v>
      </c>
      <c r="I10" s="46">
        <f t="shared" si="4"/>
        <v>240.33333333333334</v>
      </c>
      <c r="J10" s="46">
        <f t="shared" si="4"/>
        <v>238</v>
      </c>
      <c r="K10" s="46">
        <f t="shared" si="4"/>
        <v>240.33333333333334</v>
      </c>
      <c r="L10" s="46">
        <f t="shared" si="4"/>
        <v>229.83333333333334</v>
      </c>
      <c r="M10" s="46">
        <f t="shared" si="4"/>
        <v>214.83333333333334</v>
      </c>
      <c r="N10" s="46">
        <f t="shared" si="4"/>
        <v>26477.083333333332</v>
      </c>
      <c r="O10" s="46">
        <f t="shared" si="4"/>
        <v>441.28472222222223</v>
      </c>
      <c r="P10" s="46"/>
      <c r="Q10" s="36"/>
      <c r="R10" s="54" t="s">
        <v>74</v>
      </c>
      <c r="S10" s="46">
        <f aca="true" t="shared" si="5" ref="S10:X10">AVERAGE(S4:S9)</f>
        <v>214.83333333333334</v>
      </c>
      <c r="T10" s="46">
        <f t="shared" si="5"/>
        <v>180.5</v>
      </c>
      <c r="U10" s="46">
        <f t="shared" si="5"/>
        <v>140.5</v>
      </c>
      <c r="V10" s="46">
        <f t="shared" si="5"/>
        <v>105.83333333333333</v>
      </c>
      <c r="W10" s="55">
        <f t="shared" si="5"/>
        <v>0.34654104572212047</v>
      </c>
      <c r="X10" s="46">
        <f t="shared" si="5"/>
        <v>6710</v>
      </c>
      <c r="Y10" s="36"/>
      <c r="Z10" s="54" t="s">
        <v>74</v>
      </c>
      <c r="AA10" s="46">
        <f aca="true" t="shared" si="6" ref="AA10:AF10">AVERAGE(AA4:AA9)</f>
        <v>18.166666666666668</v>
      </c>
      <c r="AB10" s="46">
        <f t="shared" si="6"/>
        <v>41.333333333333336</v>
      </c>
      <c r="AC10" s="46">
        <f t="shared" si="6"/>
        <v>30.833333333333332</v>
      </c>
      <c r="AD10" s="46">
        <f t="shared" si="6"/>
        <v>17.666666666666668</v>
      </c>
      <c r="AE10" s="55">
        <f t="shared" si="6"/>
        <v>0.26456261140241116</v>
      </c>
      <c r="AF10" s="46">
        <f t="shared" si="6"/>
        <v>1337.8333333333333</v>
      </c>
      <c r="AG10" s="36"/>
      <c r="AH10" s="54" t="s">
        <v>74</v>
      </c>
      <c r="AI10" s="46">
        <f aca="true" t="shared" si="7" ref="AI10:AN10">AVERAGE(AI4:AI9)</f>
        <v>20</v>
      </c>
      <c r="AJ10" s="46">
        <f t="shared" si="7"/>
        <v>52.75</v>
      </c>
      <c r="AK10" s="46">
        <f t="shared" si="7"/>
        <v>48.5</v>
      </c>
      <c r="AL10" s="46">
        <f t="shared" si="7"/>
        <v>41.5</v>
      </c>
      <c r="AM10" s="55">
        <f t="shared" si="7"/>
        <v>0.08164001476308737</v>
      </c>
      <c r="AN10" s="46">
        <f t="shared" si="7"/>
        <v>2108.25</v>
      </c>
      <c r="AO10" s="20"/>
      <c r="AP10" s="62" t="s">
        <v>74</v>
      </c>
      <c r="AQ10" s="46">
        <f>AVERAGE(AQ4:AQ9)</f>
        <v>7.166666666666667</v>
      </c>
      <c r="AR10" s="8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63" s="4" customFormat="1" ht="15">
      <c r="A11" s="54" t="s">
        <v>12</v>
      </c>
      <c r="B11" s="46">
        <f>STDEV(B4:B9)</f>
        <v>2.8635642126552785</v>
      </c>
      <c r="C11" s="16"/>
      <c r="D11" s="54" t="s">
        <v>12</v>
      </c>
      <c r="E11" s="46">
        <f>STDEV(E4:E9)</f>
        <v>3.361795155369623</v>
      </c>
      <c r="F11" s="36"/>
      <c r="G11" s="54" t="s">
        <v>12</v>
      </c>
      <c r="H11" s="46">
        <f aca="true" t="shared" si="8" ref="H11:O11">STDEV(H4:H9)</f>
        <v>9.410986487433865</v>
      </c>
      <c r="I11" s="46">
        <f t="shared" si="8"/>
        <v>12.48465725066823</v>
      </c>
      <c r="J11" s="46">
        <f t="shared" si="8"/>
        <v>9.2951600308978</v>
      </c>
      <c r="K11" s="46">
        <f t="shared" si="8"/>
        <v>9.373722135131954</v>
      </c>
      <c r="L11" s="46">
        <f t="shared" si="8"/>
        <v>8.109665015687318</v>
      </c>
      <c r="M11" s="46">
        <f t="shared" si="8"/>
        <v>9.847165412780614</v>
      </c>
      <c r="N11" s="46">
        <f t="shared" si="8"/>
        <v>1067.875714522387</v>
      </c>
      <c r="O11" s="46">
        <f t="shared" si="8"/>
        <v>17.797928575371365</v>
      </c>
      <c r="P11" s="46"/>
      <c r="Q11" s="36"/>
      <c r="R11" s="54" t="s">
        <v>12</v>
      </c>
      <c r="S11" s="46">
        <f aca="true" t="shared" si="9" ref="S11:X11">STDEV(S4:S9)</f>
        <v>9.847165412780614</v>
      </c>
      <c r="T11" s="46">
        <f t="shared" si="9"/>
        <v>9.093954035511725</v>
      </c>
      <c r="U11" s="46">
        <f t="shared" si="9"/>
        <v>9.544631999192006</v>
      </c>
      <c r="V11" s="46">
        <f t="shared" si="9"/>
        <v>13.044794619566293</v>
      </c>
      <c r="W11" s="55">
        <f t="shared" si="9"/>
        <v>0.015571937164681476</v>
      </c>
      <c r="X11" s="46">
        <f t="shared" si="9"/>
        <v>474.8776684578882</v>
      </c>
      <c r="Y11" s="36"/>
      <c r="Z11" s="54" t="s">
        <v>12</v>
      </c>
      <c r="AA11" s="46">
        <f aca="true" t="shared" si="10" ref="AA11:AF11">STDEV(AA4:AA9)</f>
        <v>6.080021929785011</v>
      </c>
      <c r="AB11" s="46">
        <f t="shared" si="10"/>
        <v>6.772493386240166</v>
      </c>
      <c r="AC11" s="46">
        <f t="shared" si="10"/>
        <v>8.256310717667219</v>
      </c>
      <c r="AD11" s="46">
        <f t="shared" si="10"/>
        <v>6.470445631227161</v>
      </c>
      <c r="AE11" s="55">
        <f t="shared" si="10"/>
        <v>0.08433601533427379</v>
      </c>
      <c r="AF11" s="46">
        <f t="shared" si="10"/>
        <v>334.11819266042187</v>
      </c>
      <c r="AG11" s="36"/>
      <c r="AH11" s="54" t="s">
        <v>12</v>
      </c>
      <c r="AI11" s="46">
        <f aca="true" t="shared" si="11" ref="AI11:AN11">STDEV(AI4:AI9)</f>
        <v>6.752777206453653</v>
      </c>
      <c r="AJ11" s="46">
        <f t="shared" si="11"/>
        <v>10.410331406828506</v>
      </c>
      <c r="AK11" s="46">
        <f t="shared" si="11"/>
        <v>10.158740079360236</v>
      </c>
      <c r="AL11" s="46">
        <f t="shared" si="11"/>
        <v>7.918333157931662</v>
      </c>
      <c r="AM11" s="55">
        <f t="shared" si="11"/>
        <v>0.04864115303596853</v>
      </c>
      <c r="AN11" s="46">
        <f t="shared" si="11"/>
        <v>429.06791420473286</v>
      </c>
      <c r="AO11" s="20"/>
      <c r="AP11" s="62" t="s">
        <v>12</v>
      </c>
      <c r="AQ11" s="46">
        <f>STDEV(AQ4:AQ9)</f>
        <v>2.041241452319314</v>
      </c>
      <c r="AR11" s="8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3" s="15" customFormat="1" ht="15">
      <c r="A12" s="54" t="s">
        <v>14</v>
      </c>
      <c r="B12" s="32">
        <f>MAX(B4:B9)</f>
        <v>17.4</v>
      </c>
      <c r="C12" s="16"/>
      <c r="D12" s="54" t="s">
        <v>14</v>
      </c>
      <c r="E12" s="32">
        <f>MAX(E4:E9)</f>
        <v>13.8</v>
      </c>
      <c r="F12" s="36"/>
      <c r="G12" s="54" t="s">
        <v>14</v>
      </c>
      <c r="H12" s="32">
        <f aca="true" t="shared" si="12" ref="H12:O12">MAX(H4:H9)</f>
        <v>258</v>
      </c>
      <c r="I12" s="32">
        <f t="shared" si="12"/>
        <v>255</v>
      </c>
      <c r="J12" s="32">
        <f t="shared" si="12"/>
        <v>251</v>
      </c>
      <c r="K12" s="32">
        <f t="shared" si="12"/>
        <v>250</v>
      </c>
      <c r="L12" s="32">
        <f t="shared" si="12"/>
        <v>243</v>
      </c>
      <c r="M12" s="32">
        <f t="shared" si="12"/>
        <v>229</v>
      </c>
      <c r="N12" s="32">
        <f t="shared" si="12"/>
        <v>27975</v>
      </c>
      <c r="O12" s="32">
        <f t="shared" si="12"/>
        <v>466.25</v>
      </c>
      <c r="P12" s="32"/>
      <c r="Q12" s="36"/>
      <c r="R12" s="54" t="s">
        <v>14</v>
      </c>
      <c r="S12" s="32">
        <f aca="true" t="shared" si="13" ref="S12:X12">MAX(S4:S9)</f>
        <v>229</v>
      </c>
      <c r="T12" s="32">
        <f t="shared" si="13"/>
        <v>191</v>
      </c>
      <c r="U12" s="32">
        <f t="shared" si="13"/>
        <v>153</v>
      </c>
      <c r="V12" s="32">
        <f t="shared" si="13"/>
        <v>122</v>
      </c>
      <c r="W12" s="55">
        <f t="shared" si="13"/>
        <v>0.3681592039800995</v>
      </c>
      <c r="X12" s="32">
        <f t="shared" si="13"/>
        <v>7312</v>
      </c>
      <c r="Y12" s="36"/>
      <c r="Z12" s="54" t="s">
        <v>14</v>
      </c>
      <c r="AA12" s="32">
        <f aca="true" t="shared" si="14" ref="AA12:AF12">MAX(AA4:AA9)</f>
        <v>27</v>
      </c>
      <c r="AB12" s="32">
        <f t="shared" si="14"/>
        <v>51</v>
      </c>
      <c r="AC12" s="32">
        <f t="shared" si="14"/>
        <v>41</v>
      </c>
      <c r="AD12" s="32">
        <f t="shared" si="14"/>
        <v>27</v>
      </c>
      <c r="AE12" s="55">
        <f t="shared" si="14"/>
        <v>0.36363636363636365</v>
      </c>
      <c r="AF12" s="32">
        <f t="shared" si="14"/>
        <v>1786</v>
      </c>
      <c r="AG12" s="36"/>
      <c r="AH12" s="54" t="s">
        <v>14</v>
      </c>
      <c r="AI12" s="32">
        <f aca="true" t="shared" si="15" ref="AI12:AN12">MAX(AI4:AI9)</f>
        <v>28.5</v>
      </c>
      <c r="AJ12" s="32">
        <f t="shared" si="15"/>
        <v>67.5</v>
      </c>
      <c r="AK12" s="32">
        <f t="shared" si="15"/>
        <v>63</v>
      </c>
      <c r="AL12" s="32">
        <f t="shared" si="15"/>
        <v>51</v>
      </c>
      <c r="AM12" s="55">
        <f t="shared" si="15"/>
        <v>0.1724137931034483</v>
      </c>
      <c r="AN12" s="32">
        <f t="shared" si="15"/>
        <v>2700</v>
      </c>
      <c r="AO12" s="20"/>
      <c r="AP12" s="54" t="s">
        <v>14</v>
      </c>
      <c r="AQ12" s="32">
        <f>MAX(AQ4:AQ9)</f>
        <v>10</v>
      </c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s="15" customFormat="1" ht="15">
      <c r="A13" s="54" t="s">
        <v>13</v>
      </c>
      <c r="B13" s="32">
        <f>MIN(B4:B9)</f>
        <v>10.5</v>
      </c>
      <c r="C13" s="16"/>
      <c r="D13" s="54" t="s">
        <v>13</v>
      </c>
      <c r="E13" s="32">
        <f>MIN(E4:E9)</f>
        <v>4.9</v>
      </c>
      <c r="F13" s="36"/>
      <c r="G13" s="54" t="s">
        <v>13</v>
      </c>
      <c r="H13" s="32">
        <f aca="true" t="shared" si="16" ref="H13:O13">MIN(H4:H9)</f>
        <v>234</v>
      </c>
      <c r="I13" s="32">
        <f t="shared" si="16"/>
        <v>223</v>
      </c>
      <c r="J13" s="32">
        <f t="shared" si="16"/>
        <v>227</v>
      </c>
      <c r="K13" s="32">
        <f t="shared" si="16"/>
        <v>225</v>
      </c>
      <c r="L13" s="32">
        <f t="shared" si="16"/>
        <v>219</v>
      </c>
      <c r="M13" s="32">
        <f t="shared" si="16"/>
        <v>201</v>
      </c>
      <c r="N13" s="32">
        <f t="shared" si="16"/>
        <v>24980</v>
      </c>
      <c r="O13" s="32">
        <f t="shared" si="16"/>
        <v>416.3333333333333</v>
      </c>
      <c r="P13" s="32"/>
      <c r="Q13" s="36"/>
      <c r="R13" s="54" t="s">
        <v>13</v>
      </c>
      <c r="S13" s="32">
        <f aca="true" t="shared" si="17" ref="S13:X13">MIN(S4:S9)</f>
        <v>201</v>
      </c>
      <c r="T13" s="32">
        <f t="shared" si="17"/>
        <v>168</v>
      </c>
      <c r="U13" s="32">
        <f t="shared" si="17"/>
        <v>127</v>
      </c>
      <c r="V13" s="32">
        <f t="shared" si="17"/>
        <v>87</v>
      </c>
      <c r="W13" s="55">
        <f t="shared" si="17"/>
        <v>0.32579185520361986</v>
      </c>
      <c r="X13" s="32">
        <f t="shared" si="17"/>
        <v>6035</v>
      </c>
      <c r="Y13" s="36"/>
      <c r="Z13" s="54" t="s">
        <v>13</v>
      </c>
      <c r="AA13" s="32">
        <f aca="true" t="shared" si="18" ref="AA13:AF13">MIN(AA4:AA9)</f>
        <v>11</v>
      </c>
      <c r="AB13" s="32">
        <f t="shared" si="18"/>
        <v>33</v>
      </c>
      <c r="AC13" s="32">
        <f t="shared" si="18"/>
        <v>21</v>
      </c>
      <c r="AD13" s="32">
        <f t="shared" si="18"/>
        <v>10</v>
      </c>
      <c r="AE13" s="55">
        <f t="shared" si="18"/>
        <v>0.17021276595744683</v>
      </c>
      <c r="AF13" s="32">
        <f t="shared" si="18"/>
        <v>936</v>
      </c>
      <c r="AG13" s="36"/>
      <c r="AH13" s="54" t="s">
        <v>13</v>
      </c>
      <c r="AI13" s="32">
        <f aca="true" t="shared" si="19" ref="AI13:AN13">MIN(AI4:AI9)</f>
        <v>10.5</v>
      </c>
      <c r="AJ13" s="32">
        <f t="shared" si="19"/>
        <v>40.5</v>
      </c>
      <c r="AK13" s="32">
        <f t="shared" si="19"/>
        <v>36</v>
      </c>
      <c r="AL13" s="32">
        <f t="shared" si="19"/>
        <v>31.5</v>
      </c>
      <c r="AM13" s="55">
        <f t="shared" si="19"/>
        <v>0.03703703703703709</v>
      </c>
      <c r="AN13" s="32">
        <f t="shared" si="19"/>
        <v>1635</v>
      </c>
      <c r="AO13" s="20"/>
      <c r="AP13" s="54" t="s">
        <v>13</v>
      </c>
      <c r="AQ13" s="32">
        <f>MIN(AQ4:AQ9)</f>
        <v>4</v>
      </c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7:43" ht="15">
      <c r="G14" s="16"/>
      <c r="H14" s="1"/>
      <c r="I14" s="1"/>
      <c r="J14" s="1"/>
      <c r="K14" s="1"/>
      <c r="L14" s="1"/>
      <c r="M14" s="16"/>
      <c r="N14" s="16"/>
      <c r="AL14" s="1"/>
      <c r="AN14" s="16"/>
      <c r="AQ14" s="1"/>
    </row>
    <row r="15" spans="1:42" ht="15">
      <c r="A15" s="47" t="s">
        <v>53</v>
      </c>
      <c r="T15" s="37"/>
      <c r="U15" s="37"/>
      <c r="V15" s="37"/>
      <c r="AH15" s="8"/>
      <c r="AI15" s="8"/>
      <c r="AJ15" s="8"/>
      <c r="AK15" s="8"/>
      <c r="AL15" s="8"/>
      <c r="AM15" s="8"/>
      <c r="AN15" s="8"/>
      <c r="AO15" s="8"/>
      <c r="AP15" s="8"/>
    </row>
    <row r="16" spans="1:42" ht="15">
      <c r="A16" s="47" t="s">
        <v>66</v>
      </c>
      <c r="B16" s="1"/>
      <c r="G16" s="17" t="s">
        <v>17</v>
      </c>
      <c r="O16" s="5" t="s">
        <v>46</v>
      </c>
      <c r="P16" s="5" t="s">
        <v>47</v>
      </c>
      <c r="Q16" s="5" t="s">
        <v>48</v>
      </c>
      <c r="AH16" s="8"/>
      <c r="AI16" s="8"/>
      <c r="AJ16" s="8"/>
      <c r="AK16" s="8"/>
      <c r="AL16" s="8"/>
      <c r="AM16" s="8"/>
      <c r="AN16" s="8"/>
      <c r="AO16" s="8"/>
      <c r="AP16" s="8"/>
    </row>
    <row r="17" spans="2:42" ht="15">
      <c r="B17" s="1"/>
      <c r="O17" s="1">
        <v>428.9583333333333</v>
      </c>
      <c r="P17" s="16">
        <v>6359</v>
      </c>
      <c r="Q17" s="1">
        <f aca="true" t="shared" si="20" ref="Q17:Q22">(O17+P17)</f>
        <v>6787.958333333333</v>
      </c>
      <c r="AH17" s="8"/>
      <c r="AI17" s="8"/>
      <c r="AJ17" s="8"/>
      <c r="AK17" s="8"/>
      <c r="AL17" s="8"/>
      <c r="AM17" s="8"/>
      <c r="AN17" s="8"/>
      <c r="AO17" s="8"/>
      <c r="AP17" s="8"/>
    </row>
    <row r="18" spans="2:42" ht="15">
      <c r="B18" s="1"/>
      <c r="O18" s="1">
        <v>437.0416666666667</v>
      </c>
      <c r="P18" s="16">
        <v>6613</v>
      </c>
      <c r="Q18" s="1">
        <f t="shared" si="20"/>
        <v>7050.041666666667</v>
      </c>
      <c r="AH18" s="8"/>
      <c r="AI18" s="8"/>
      <c r="AJ18" s="8"/>
      <c r="AK18" s="8"/>
      <c r="AL18" s="8"/>
      <c r="AM18" s="8"/>
      <c r="AN18" s="8"/>
      <c r="AO18" s="8"/>
      <c r="AP18" s="8"/>
    </row>
    <row r="19" spans="2:42" ht="15">
      <c r="B19" s="1"/>
      <c r="O19" s="1">
        <v>445.625</v>
      </c>
      <c r="P19" s="16">
        <v>6827</v>
      </c>
      <c r="Q19" s="1">
        <f t="shared" si="20"/>
        <v>7272.625</v>
      </c>
      <c r="AH19" s="8"/>
      <c r="AI19" s="8"/>
      <c r="AJ19" s="8"/>
      <c r="AK19" s="8"/>
      <c r="AL19" s="8"/>
      <c r="AM19" s="8"/>
      <c r="AN19" s="8"/>
      <c r="AO19" s="8"/>
      <c r="AP19" s="8"/>
    </row>
    <row r="20" spans="15:42" ht="15">
      <c r="O20" s="1">
        <v>453.5</v>
      </c>
      <c r="P20" s="16">
        <v>7114</v>
      </c>
      <c r="Q20" s="1">
        <f t="shared" si="20"/>
        <v>7567.5</v>
      </c>
      <c r="AH20" s="8"/>
      <c r="AI20" s="8"/>
      <c r="AJ20" s="8"/>
      <c r="AK20" s="8"/>
      <c r="AL20" s="8"/>
      <c r="AM20" s="8"/>
      <c r="AN20" s="8"/>
      <c r="AO20" s="8"/>
      <c r="AP20" s="8"/>
    </row>
    <row r="21" spans="15:42" ht="15">
      <c r="O21" s="1">
        <v>416.3333333333333</v>
      </c>
      <c r="P21" s="16">
        <v>6035</v>
      </c>
      <c r="Q21" s="1">
        <f t="shared" si="20"/>
        <v>6451.333333333333</v>
      </c>
      <c r="AH21" s="8"/>
      <c r="AI21" s="8"/>
      <c r="AJ21" s="8"/>
      <c r="AK21" s="8"/>
      <c r="AL21" s="8"/>
      <c r="AM21" s="8"/>
      <c r="AN21" s="8"/>
      <c r="AO21" s="8"/>
      <c r="AP21" s="8"/>
    </row>
    <row r="22" spans="15:42" ht="15">
      <c r="O22" s="1">
        <v>466.25</v>
      </c>
      <c r="P22" s="16">
        <v>7312</v>
      </c>
      <c r="Q22" s="1">
        <f t="shared" si="20"/>
        <v>7778.25</v>
      </c>
      <c r="AH22" s="8"/>
      <c r="AI22" s="8"/>
      <c r="AJ22" s="8"/>
      <c r="AK22" s="8"/>
      <c r="AL22" s="8"/>
      <c r="AM22" s="8"/>
      <c r="AN22" s="8"/>
      <c r="AO22" s="8"/>
      <c r="AP22" s="8"/>
    </row>
    <row r="23" spans="37:40" ht="15">
      <c r="AK23" s="16"/>
      <c r="AL23" s="16"/>
      <c r="AM23" s="16"/>
      <c r="AN23" s="16"/>
    </row>
    <row r="24" spans="37:38" ht="15">
      <c r="AK24" s="16"/>
      <c r="AL24" s="16"/>
    </row>
    <row r="26" spans="1:2" ht="15">
      <c r="A26" s="37"/>
      <c r="B26" s="37"/>
    </row>
    <row r="27" spans="1:2" ht="15">
      <c r="A27" s="37"/>
      <c r="B27" s="37"/>
    </row>
    <row r="28" spans="1:2" ht="15">
      <c r="A28" s="37"/>
      <c r="B28" s="37"/>
    </row>
    <row r="29" spans="1:2" ht="15">
      <c r="A29" s="37"/>
      <c r="B29" s="37"/>
    </row>
    <row r="30" spans="1:2" ht="15">
      <c r="A30" s="37"/>
      <c r="B30" s="37"/>
    </row>
    <row r="31" spans="1:2" ht="15">
      <c r="A31" s="37"/>
      <c r="B31" s="37"/>
    </row>
    <row r="32" spans="1:2" ht="15">
      <c r="A32" s="37"/>
      <c r="B32" s="37"/>
    </row>
    <row r="33" spans="1:2" ht="15">
      <c r="A33" s="37"/>
      <c r="B33" s="37"/>
    </row>
    <row r="34" spans="1:2" ht="15">
      <c r="A34" s="37"/>
      <c r="B34" s="37"/>
    </row>
    <row r="35" spans="1:2" ht="15">
      <c r="A35" s="37"/>
      <c r="B35" s="37"/>
    </row>
    <row r="36" spans="1:2" ht="15">
      <c r="A36" s="37"/>
      <c r="B36" s="3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1" customWidth="1"/>
    <col min="2" max="2" width="28.7109375" style="1" customWidth="1"/>
    <col min="3" max="3" width="16.8515625" style="1" customWidth="1"/>
    <col min="4" max="4" width="9.140625" style="8" customWidth="1"/>
    <col min="5" max="5" width="20.57421875" style="1" customWidth="1"/>
    <col min="6" max="6" width="29.28125" style="1" customWidth="1"/>
    <col min="7" max="7" width="11.57421875" style="1" customWidth="1"/>
    <col min="8" max="8" width="8.140625" style="8" customWidth="1"/>
    <col min="9" max="9" width="13.421875" style="1" customWidth="1"/>
    <col min="10" max="10" width="16.140625" style="1" customWidth="1"/>
    <col min="11" max="11" width="9.140625" style="1" customWidth="1"/>
    <col min="12" max="12" width="9.140625" style="8" customWidth="1"/>
    <col min="13" max="13" width="12.7109375" style="1" customWidth="1"/>
    <col min="14" max="14" width="21.00390625" style="1" customWidth="1"/>
    <col min="15" max="15" width="8.421875" style="1" customWidth="1"/>
    <col min="16" max="16" width="8.421875" style="8" customWidth="1"/>
    <col min="17" max="17" width="44.421875" style="1" customWidth="1"/>
    <col min="18" max="18" width="29.57421875" style="1" customWidth="1"/>
    <col min="19" max="19" width="10.7109375" style="1" customWidth="1"/>
    <col min="20" max="20" width="15.7109375" style="8" customWidth="1"/>
    <col min="21" max="21" width="12.57421875" style="8" customWidth="1"/>
    <col min="22" max="23" width="9.140625" style="8" customWidth="1"/>
    <col min="24" max="26" width="9.140625" style="23" customWidth="1"/>
    <col min="27" max="27" width="9.140625" style="8" customWidth="1"/>
    <col min="28" max="28" width="18.57421875" style="8" customWidth="1"/>
    <col min="29" max="29" width="18.00390625" style="8" customWidth="1"/>
    <col min="30" max="30" width="15.140625" style="8" customWidth="1"/>
    <col min="31" max="31" width="9.57421875" style="8" bestFit="1" customWidth="1"/>
    <col min="32" max="32" width="9.140625" style="8" customWidth="1"/>
    <col min="33" max="16384" width="9.140625" style="1" customWidth="1"/>
  </cols>
  <sheetData>
    <row r="1" spans="1:32" s="2" customFormat="1" ht="15">
      <c r="A1" s="5"/>
      <c r="B1" s="5" t="s">
        <v>0</v>
      </c>
      <c r="C1" s="5" t="s">
        <v>29</v>
      </c>
      <c r="D1" s="8"/>
      <c r="E1" s="5"/>
      <c r="F1" s="5" t="s">
        <v>0</v>
      </c>
      <c r="G1" s="5" t="s">
        <v>25</v>
      </c>
      <c r="H1" s="8"/>
      <c r="I1" s="5"/>
      <c r="J1" s="5" t="s">
        <v>1</v>
      </c>
      <c r="K1" s="5"/>
      <c r="L1" s="8"/>
      <c r="M1" s="5"/>
      <c r="N1" s="5" t="s">
        <v>2</v>
      </c>
      <c r="O1" s="5"/>
      <c r="P1" s="8"/>
      <c r="Q1" s="4"/>
      <c r="R1" s="5" t="s">
        <v>11</v>
      </c>
      <c r="S1" s="5"/>
      <c r="T1" s="5"/>
      <c r="U1" s="5" t="s">
        <v>81</v>
      </c>
      <c r="V1" s="5"/>
      <c r="W1" s="13"/>
      <c r="X1" s="13"/>
      <c r="Y1" s="11"/>
      <c r="Z1" s="11"/>
      <c r="AA1" s="8"/>
      <c r="AB1" s="11"/>
      <c r="AC1" s="8"/>
      <c r="AD1" s="8"/>
      <c r="AE1" s="8"/>
      <c r="AF1" s="11"/>
    </row>
    <row r="2" spans="1:32" s="2" customFormat="1" ht="15">
      <c r="A2" s="6" t="s">
        <v>38</v>
      </c>
      <c r="B2" s="6" t="s">
        <v>15</v>
      </c>
      <c r="C2" s="6" t="s">
        <v>12</v>
      </c>
      <c r="D2" s="8"/>
      <c r="E2" s="6" t="s">
        <v>39</v>
      </c>
      <c r="F2" s="6" t="s">
        <v>15</v>
      </c>
      <c r="G2" s="6" t="s">
        <v>12</v>
      </c>
      <c r="H2" s="8"/>
      <c r="I2" s="6" t="s">
        <v>39</v>
      </c>
      <c r="J2" s="6" t="s">
        <v>15</v>
      </c>
      <c r="K2" s="6" t="s">
        <v>12</v>
      </c>
      <c r="L2" s="8"/>
      <c r="M2" s="6" t="s">
        <v>39</v>
      </c>
      <c r="N2" s="6" t="s">
        <v>15</v>
      </c>
      <c r="O2" s="6" t="s">
        <v>12</v>
      </c>
      <c r="P2" s="8"/>
      <c r="Q2" s="15" t="s">
        <v>40</v>
      </c>
      <c r="R2" s="6" t="s">
        <v>15</v>
      </c>
      <c r="S2" s="6" t="s">
        <v>12</v>
      </c>
      <c r="T2" s="6"/>
      <c r="U2" s="6" t="s">
        <v>82</v>
      </c>
      <c r="V2" s="6" t="s">
        <v>83</v>
      </c>
      <c r="W2" s="40" t="s">
        <v>84</v>
      </c>
      <c r="X2" s="40" t="s">
        <v>85</v>
      </c>
      <c r="Y2" s="11"/>
      <c r="Z2" s="11"/>
      <c r="AA2" s="11"/>
      <c r="AB2" s="11"/>
      <c r="AC2" s="8"/>
      <c r="AD2" s="8"/>
      <c r="AE2" s="11"/>
      <c r="AF2" s="11"/>
    </row>
    <row r="3" spans="1:30" ht="15">
      <c r="A3" s="6">
        <v>5</v>
      </c>
      <c r="B3" s="8">
        <v>245.66666666666666</v>
      </c>
      <c r="C3" s="8">
        <v>14.486775578667006</v>
      </c>
      <c r="E3" s="7">
        <v>2</v>
      </c>
      <c r="F3" s="5">
        <v>117</v>
      </c>
      <c r="G3" s="5">
        <v>5.796550698475776</v>
      </c>
      <c r="I3" s="7">
        <v>2</v>
      </c>
      <c r="J3" s="1">
        <v>10</v>
      </c>
      <c r="K3" s="1">
        <v>4.09878030638384</v>
      </c>
      <c r="M3" s="7">
        <v>2</v>
      </c>
      <c r="N3" s="8">
        <v>14.333333333333334</v>
      </c>
      <c r="O3" s="8">
        <v>5.2025634707004444</v>
      </c>
      <c r="Q3" s="6" t="s">
        <v>30</v>
      </c>
      <c r="R3" s="1">
        <v>267.95138888888886</v>
      </c>
      <c r="S3" s="1">
        <v>12.290421311677173</v>
      </c>
      <c r="U3" s="8">
        <v>32.75833333333333</v>
      </c>
      <c r="V3" s="8">
        <v>6.633280988068164</v>
      </c>
      <c r="W3" s="11">
        <v>24.05</v>
      </c>
      <c r="X3" s="8">
        <v>40.5</v>
      </c>
      <c r="AB3" s="11"/>
      <c r="AD3" s="20"/>
    </row>
    <row r="4" spans="1:30" ht="15">
      <c r="A4" s="6">
        <v>15</v>
      </c>
      <c r="B4" s="8">
        <v>176</v>
      </c>
      <c r="C4" s="8">
        <v>8.87693640846886</v>
      </c>
      <c r="E4" s="7">
        <v>8</v>
      </c>
      <c r="F4" s="1">
        <v>81.5</v>
      </c>
      <c r="G4" s="1">
        <v>6.774953874381729</v>
      </c>
      <c r="I4" s="7">
        <v>8</v>
      </c>
      <c r="J4" s="1">
        <v>24.166666666666668</v>
      </c>
      <c r="K4" s="1">
        <v>6.524313501562191</v>
      </c>
      <c r="M4" s="7">
        <v>8</v>
      </c>
      <c r="N4" s="1">
        <v>24.833333333333332</v>
      </c>
      <c r="O4" s="1">
        <v>6.21020665249287</v>
      </c>
      <c r="Q4" s="6" t="s">
        <v>31</v>
      </c>
      <c r="R4" s="1">
        <v>2630.8333333333335</v>
      </c>
      <c r="S4" s="1">
        <v>323.5746693835399</v>
      </c>
      <c r="U4" s="1"/>
      <c r="W4" s="1"/>
      <c r="AB4" s="11"/>
      <c r="AD4" s="20"/>
    </row>
    <row r="5" spans="1:23" ht="15">
      <c r="A5" s="6">
        <v>30</v>
      </c>
      <c r="B5" s="8">
        <v>151.16666666666666</v>
      </c>
      <c r="C5" s="8">
        <v>7.413950813612713</v>
      </c>
      <c r="E5" s="7">
        <v>24</v>
      </c>
      <c r="F5" s="1">
        <v>54.666666666666664</v>
      </c>
      <c r="G5" s="1">
        <v>7.501111028818759</v>
      </c>
      <c r="I5" s="7">
        <v>24</v>
      </c>
      <c r="J5" s="8">
        <v>12.166666666666666</v>
      </c>
      <c r="K5" s="8">
        <v>5.192943930629974</v>
      </c>
      <c r="M5" s="7">
        <v>24</v>
      </c>
      <c r="N5" s="1">
        <v>6.833333333333333</v>
      </c>
      <c r="O5" s="1">
        <v>3.544949458972111</v>
      </c>
      <c r="Q5" s="6" t="s">
        <v>57</v>
      </c>
      <c r="R5" s="1">
        <v>2898.7847222222226</v>
      </c>
      <c r="S5" s="1">
        <v>335.8038390860146</v>
      </c>
      <c r="T5" s="1"/>
      <c r="U5" s="1"/>
      <c r="W5" s="1"/>
    </row>
    <row r="6" spans="1:23" ht="15">
      <c r="A6" s="6">
        <v>45</v>
      </c>
      <c r="B6" s="1">
        <v>136.83333333333334</v>
      </c>
      <c r="C6" s="1">
        <v>8.010409893798549</v>
      </c>
      <c r="E6" s="7">
        <v>48</v>
      </c>
      <c r="F6" s="8">
        <v>24.166666666666668</v>
      </c>
      <c r="G6" s="8">
        <v>6.968978882638884</v>
      </c>
      <c r="I6" s="7">
        <v>48</v>
      </c>
      <c r="J6" s="1">
        <v>5.666666666666667</v>
      </c>
      <c r="K6" s="1">
        <v>2.732520204255893</v>
      </c>
      <c r="M6" s="7">
        <v>48</v>
      </c>
      <c r="N6" s="1">
        <v>5.5</v>
      </c>
      <c r="O6" s="1">
        <v>3.2093613071762426</v>
      </c>
      <c r="Q6" s="6" t="s">
        <v>1</v>
      </c>
      <c r="R6" s="1">
        <v>607.1666666666666</v>
      </c>
      <c r="S6" s="1">
        <v>219.3330040524378</v>
      </c>
      <c r="T6" s="1"/>
      <c r="U6" s="1"/>
      <c r="W6" s="1"/>
    </row>
    <row r="7" spans="1:23" ht="15">
      <c r="A7" s="6">
        <v>60</v>
      </c>
      <c r="B7" s="1">
        <v>128.5</v>
      </c>
      <c r="C7" s="1">
        <v>4.03732584763727</v>
      </c>
      <c r="Q7" s="6" t="s">
        <v>2</v>
      </c>
      <c r="R7" s="1">
        <v>518.8333333333334</v>
      </c>
      <c r="S7" s="1">
        <v>191.50813733799055</v>
      </c>
      <c r="T7" s="1"/>
      <c r="U7" s="1"/>
      <c r="W7" s="1"/>
    </row>
    <row r="8" spans="1:17" ht="15">
      <c r="A8" s="6">
        <v>120</v>
      </c>
      <c r="B8" s="5">
        <v>117</v>
      </c>
      <c r="C8" s="5">
        <v>5.796550698475776</v>
      </c>
      <c r="E8" s="9" t="s">
        <v>10</v>
      </c>
      <c r="F8" s="5" t="s">
        <v>86</v>
      </c>
      <c r="G8" s="9"/>
      <c r="Q8" s="8"/>
    </row>
    <row r="9" spans="5:23" ht="15">
      <c r="E9" s="9" t="s">
        <v>9</v>
      </c>
      <c r="F9" s="9"/>
      <c r="G9" s="9"/>
      <c r="H9" s="21"/>
      <c r="I9" s="9"/>
      <c r="J9" s="9" t="s">
        <v>87</v>
      </c>
      <c r="K9" s="9"/>
      <c r="L9" s="21"/>
      <c r="M9" s="9"/>
      <c r="N9" s="5" t="s">
        <v>88</v>
      </c>
      <c r="O9" s="5"/>
      <c r="W9" s="11"/>
    </row>
    <row r="10" spans="2:23" ht="15">
      <c r="B10" s="8"/>
      <c r="C10" s="8"/>
      <c r="I10" s="2"/>
      <c r="P10" s="11"/>
      <c r="U10" s="11"/>
      <c r="W10" s="11"/>
    </row>
    <row r="11" spans="1:23" ht="15">
      <c r="A11" s="28" t="s">
        <v>89</v>
      </c>
      <c r="B11" s="8"/>
      <c r="C11" s="8"/>
      <c r="I11" s="2"/>
      <c r="J11" s="2"/>
      <c r="M11" s="8"/>
      <c r="N11" s="8"/>
      <c r="O11" s="8"/>
      <c r="P11" s="11"/>
      <c r="T11" s="11"/>
      <c r="U11" s="11"/>
      <c r="W11" s="11"/>
    </row>
    <row r="12" spans="1:23" ht="15">
      <c r="A12" s="27" t="s">
        <v>54</v>
      </c>
      <c r="B12" s="8"/>
      <c r="C12" s="20"/>
      <c r="I12" s="2"/>
      <c r="J12" s="2"/>
      <c r="M12" s="8"/>
      <c r="N12" s="8"/>
      <c r="O12" s="8"/>
      <c r="P12" s="11"/>
      <c r="T12" s="11"/>
      <c r="U12" s="11"/>
      <c r="W12" s="11"/>
    </row>
    <row r="13" spans="2:20" ht="15">
      <c r="B13" s="8"/>
      <c r="C13" s="20"/>
      <c r="J13" s="2"/>
      <c r="M13" s="8"/>
      <c r="N13" s="8"/>
      <c r="O13" s="8"/>
      <c r="P13" s="11"/>
      <c r="T13" s="11"/>
    </row>
    <row r="14" spans="2:20" ht="15">
      <c r="B14" s="8"/>
      <c r="C14" s="8"/>
      <c r="J14" s="2"/>
      <c r="M14" s="26"/>
      <c r="N14" s="8"/>
      <c r="O14" s="8"/>
      <c r="T14" s="11"/>
    </row>
    <row r="15" spans="2:15" ht="15">
      <c r="B15" s="8"/>
      <c r="C15" s="8"/>
      <c r="M15" s="26"/>
      <c r="N15" s="8"/>
      <c r="O15" s="8"/>
    </row>
    <row r="16" spans="2:15" ht="15">
      <c r="B16" s="8"/>
      <c r="C16" s="20"/>
      <c r="M16" s="26"/>
      <c r="N16" s="8"/>
      <c r="O16" s="8"/>
    </row>
    <row r="17" spans="2:15" ht="15">
      <c r="B17" s="8"/>
      <c r="C17" s="20"/>
      <c r="M17" s="26"/>
      <c r="N17" s="8"/>
      <c r="O17" s="8"/>
    </row>
    <row r="18" spans="2:15" ht="15">
      <c r="B18" s="8"/>
      <c r="C18" s="8"/>
      <c r="M18" s="8"/>
      <c r="N18" s="8"/>
      <c r="O18" s="8"/>
    </row>
    <row r="19" spans="13:15" ht="15">
      <c r="M19" s="8"/>
      <c r="N19" s="8"/>
      <c r="O19" s="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31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51.140625" style="1" customWidth="1"/>
    <col min="2" max="2" width="18.8515625" style="1" customWidth="1"/>
    <col min="3" max="3" width="32.140625" style="1" customWidth="1"/>
    <col min="4" max="4" width="11.00390625" style="1" customWidth="1"/>
    <col min="5" max="5" width="14.28125" style="1" customWidth="1"/>
    <col min="6" max="6" width="11.00390625" style="1" customWidth="1"/>
    <col min="7" max="7" width="11.28125" style="1" customWidth="1"/>
    <col min="8" max="8" width="16.57421875" style="1" customWidth="1"/>
    <col min="9" max="9" width="13.140625" style="1" customWidth="1"/>
    <col min="10" max="10" width="15.7109375" style="1" customWidth="1"/>
    <col min="11" max="11" width="18.421875" style="8" customWidth="1"/>
    <col min="12" max="12" width="21.421875" style="1" customWidth="1"/>
    <col min="13" max="13" width="17.140625" style="1" customWidth="1"/>
    <col min="14" max="14" width="29.7109375" style="1" customWidth="1"/>
    <col min="15" max="16" width="9.140625" style="1" customWidth="1"/>
    <col min="17" max="17" width="15.28125" style="1" customWidth="1"/>
    <col min="18" max="18" width="13.421875" style="1" customWidth="1"/>
    <col min="19" max="19" width="12.421875" style="8" customWidth="1"/>
    <col min="20" max="20" width="21.28125" style="1" customWidth="1"/>
    <col min="21" max="21" width="16.57421875" style="1" customWidth="1"/>
    <col min="22" max="24" width="9.140625" style="1" customWidth="1"/>
    <col min="25" max="25" width="12.421875" style="1" customWidth="1"/>
    <col min="26" max="26" width="13.140625" style="1" customWidth="1"/>
    <col min="27" max="27" width="9.140625" style="8" customWidth="1"/>
    <col min="28" max="28" width="21.8515625" style="1" customWidth="1"/>
    <col min="29" max="29" width="15.421875" style="1" customWidth="1"/>
    <col min="30" max="31" width="9.140625" style="1" customWidth="1"/>
    <col min="32" max="32" width="8.8515625" style="1" customWidth="1"/>
    <col min="33" max="33" width="14.57421875" style="1" customWidth="1"/>
    <col min="34" max="34" width="15.28125" style="1" customWidth="1"/>
    <col min="35" max="35" width="9.140625" style="8" customWidth="1"/>
    <col min="36" max="36" width="20.7109375" style="8" customWidth="1"/>
    <col min="37" max="50" width="9.140625" style="8" customWidth="1"/>
    <col min="51" max="16384" width="9.140625" style="1" customWidth="1"/>
  </cols>
  <sheetData>
    <row r="1" spans="1:50" ht="15">
      <c r="A1" s="5"/>
      <c r="B1" s="5" t="s">
        <v>0</v>
      </c>
      <c r="C1" s="5" t="s">
        <v>28</v>
      </c>
      <c r="D1" s="5"/>
      <c r="E1" s="5"/>
      <c r="F1" s="5"/>
      <c r="G1" s="5"/>
      <c r="H1" s="5"/>
      <c r="I1" s="5"/>
      <c r="J1" s="5"/>
      <c r="L1" s="5"/>
      <c r="M1" s="5" t="s">
        <v>0</v>
      </c>
      <c r="N1" s="5" t="s">
        <v>25</v>
      </c>
      <c r="O1" s="5"/>
      <c r="P1" s="5"/>
      <c r="Q1" s="5"/>
      <c r="R1" s="5"/>
      <c r="T1" s="5"/>
      <c r="U1" s="5" t="s">
        <v>1</v>
      </c>
      <c r="V1" s="5"/>
      <c r="W1" s="5"/>
      <c r="X1" s="5"/>
      <c r="Y1" s="5"/>
      <c r="Z1" s="5"/>
      <c r="AB1" s="5"/>
      <c r="AC1" s="5" t="s">
        <v>2</v>
      </c>
      <c r="AD1" s="5"/>
      <c r="AE1" s="5"/>
      <c r="AF1" s="5"/>
      <c r="AG1" s="5"/>
      <c r="AH1" s="5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">
      <c r="A2" s="6"/>
      <c r="B2" s="6" t="s">
        <v>33</v>
      </c>
      <c r="C2" s="6"/>
      <c r="D2" s="6"/>
      <c r="E2" s="6"/>
      <c r="F2" s="6"/>
      <c r="G2" s="6"/>
      <c r="H2" s="6"/>
      <c r="I2" s="6"/>
      <c r="J2" s="6"/>
      <c r="L2" s="6"/>
      <c r="M2" s="6" t="s">
        <v>33</v>
      </c>
      <c r="N2" s="6"/>
      <c r="O2" s="6"/>
      <c r="P2" s="6"/>
      <c r="Q2" s="6"/>
      <c r="R2" s="6"/>
      <c r="T2" s="6"/>
      <c r="U2" s="6" t="s">
        <v>33</v>
      </c>
      <c r="V2" s="6"/>
      <c r="W2" s="6"/>
      <c r="X2" s="6"/>
      <c r="Y2" s="6"/>
      <c r="Z2" s="6"/>
      <c r="AB2" s="6"/>
      <c r="AC2" s="6" t="s">
        <v>33</v>
      </c>
      <c r="AD2" s="6"/>
      <c r="AE2" s="6"/>
      <c r="AF2" s="6"/>
      <c r="AG2" s="6"/>
      <c r="AH2" s="6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2" t="s">
        <v>34</v>
      </c>
      <c r="B3" s="12" t="s">
        <v>20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5</v>
      </c>
      <c r="H3" s="12" t="s">
        <v>36</v>
      </c>
      <c r="I3" s="12" t="s">
        <v>37</v>
      </c>
      <c r="J3" s="12"/>
      <c r="L3" s="12" t="s">
        <v>34</v>
      </c>
      <c r="M3" s="12" t="s">
        <v>5</v>
      </c>
      <c r="N3" s="12" t="s">
        <v>6</v>
      </c>
      <c r="O3" s="12" t="s">
        <v>7</v>
      </c>
      <c r="P3" s="12" t="s">
        <v>8</v>
      </c>
      <c r="Q3" s="5" t="s">
        <v>19</v>
      </c>
      <c r="R3" s="12" t="s">
        <v>37</v>
      </c>
      <c r="T3" s="12" t="s">
        <v>34</v>
      </c>
      <c r="U3" s="12" t="s">
        <v>5</v>
      </c>
      <c r="V3" s="12" t="s">
        <v>6</v>
      </c>
      <c r="W3" s="12" t="s">
        <v>7</v>
      </c>
      <c r="X3" s="12" t="s">
        <v>8</v>
      </c>
      <c r="Y3" s="5" t="s">
        <v>16</v>
      </c>
      <c r="Z3" s="12" t="s">
        <v>37</v>
      </c>
      <c r="AB3" s="12" t="s">
        <v>34</v>
      </c>
      <c r="AC3" s="12" t="s">
        <v>5</v>
      </c>
      <c r="AD3" s="12" t="s">
        <v>6</v>
      </c>
      <c r="AE3" s="12" t="s">
        <v>7</v>
      </c>
      <c r="AF3" s="12" t="s">
        <v>8</v>
      </c>
      <c r="AG3" s="5" t="s">
        <v>16</v>
      </c>
      <c r="AH3" s="12" t="s">
        <v>37</v>
      </c>
      <c r="AJ3" s="12" t="s">
        <v>81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">
      <c r="A4" s="7">
        <v>1</v>
      </c>
      <c r="B4" s="1">
        <v>226</v>
      </c>
      <c r="C4" s="1">
        <v>164</v>
      </c>
      <c r="D4" s="1">
        <v>142</v>
      </c>
      <c r="E4" s="1">
        <v>125</v>
      </c>
      <c r="F4" s="1">
        <v>123</v>
      </c>
      <c r="G4" s="1">
        <v>109</v>
      </c>
      <c r="H4" s="1">
        <v>15067.5</v>
      </c>
      <c r="I4" s="1">
        <f aca="true" t="shared" si="0" ref="I4:I9">(H4/J4)</f>
        <v>251.125</v>
      </c>
      <c r="J4" s="1">
        <v>60</v>
      </c>
      <c r="L4" s="7">
        <v>1</v>
      </c>
      <c r="M4" s="1">
        <v>109</v>
      </c>
      <c r="N4" s="1">
        <v>73</v>
      </c>
      <c r="O4" s="1">
        <v>45</v>
      </c>
      <c r="P4" s="1">
        <v>15</v>
      </c>
      <c r="Q4" s="13">
        <f aca="true" t="shared" si="1" ref="Q4:Q9">1-(O4/M4)</f>
        <v>0.5871559633027523</v>
      </c>
      <c r="R4" s="1">
        <v>2210</v>
      </c>
      <c r="S4" s="11"/>
      <c r="T4" s="7">
        <v>1</v>
      </c>
      <c r="U4" s="1">
        <v>4</v>
      </c>
      <c r="V4" s="1">
        <v>15</v>
      </c>
      <c r="W4" s="1">
        <v>5</v>
      </c>
      <c r="X4" s="1">
        <v>2</v>
      </c>
      <c r="Y4" s="13">
        <f aca="true" t="shared" si="2" ref="Y4:Y9">1-(W4/V4)</f>
        <v>0.6666666666666667</v>
      </c>
      <c r="Z4" s="8">
        <v>301</v>
      </c>
      <c r="AB4" s="7">
        <v>1</v>
      </c>
      <c r="AC4" s="1">
        <v>7</v>
      </c>
      <c r="AD4" s="1">
        <v>18</v>
      </c>
      <c r="AE4" s="1">
        <v>3</v>
      </c>
      <c r="AF4" s="1">
        <v>2</v>
      </c>
      <c r="AG4" s="13">
        <f aca="true" t="shared" si="3" ref="AG4:AG9">1-(AE4/AD4)</f>
        <v>0.8333333333333334</v>
      </c>
      <c r="AH4" s="1">
        <v>303</v>
      </c>
      <c r="AJ4" s="1">
        <v>40.5</v>
      </c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">
      <c r="A5" s="7">
        <v>2</v>
      </c>
      <c r="B5" s="1">
        <v>233</v>
      </c>
      <c r="C5" s="1">
        <v>169</v>
      </c>
      <c r="D5" s="1">
        <v>144</v>
      </c>
      <c r="E5" s="1">
        <v>131</v>
      </c>
      <c r="F5" s="1">
        <v>125</v>
      </c>
      <c r="G5" s="1">
        <v>112</v>
      </c>
      <c r="H5" s="1">
        <v>15450</v>
      </c>
      <c r="I5" s="1">
        <f t="shared" si="0"/>
        <v>257.5</v>
      </c>
      <c r="J5" s="1">
        <v>60</v>
      </c>
      <c r="L5" s="7">
        <v>2</v>
      </c>
      <c r="M5" s="1">
        <v>112</v>
      </c>
      <c r="N5" s="1">
        <v>77</v>
      </c>
      <c r="O5" s="1">
        <v>49</v>
      </c>
      <c r="P5" s="1">
        <v>18</v>
      </c>
      <c r="Q5" s="13">
        <f t="shared" si="1"/>
        <v>0.5625</v>
      </c>
      <c r="R5" s="1">
        <v>2379</v>
      </c>
      <c r="S5" s="11"/>
      <c r="T5" s="7">
        <v>2</v>
      </c>
      <c r="U5" s="1">
        <v>7</v>
      </c>
      <c r="V5" s="1">
        <v>19</v>
      </c>
      <c r="W5" s="1">
        <v>8</v>
      </c>
      <c r="X5" s="1">
        <v>4</v>
      </c>
      <c r="Y5" s="13">
        <f t="shared" si="2"/>
        <v>0.5789473684210527</v>
      </c>
      <c r="Z5" s="8">
        <v>438</v>
      </c>
      <c r="AB5" s="7">
        <v>2</v>
      </c>
      <c r="AC5" s="1">
        <v>11</v>
      </c>
      <c r="AD5" s="1">
        <v>20</v>
      </c>
      <c r="AE5" s="1">
        <v>3</v>
      </c>
      <c r="AF5" s="1">
        <v>3</v>
      </c>
      <c r="AG5" s="13">
        <f t="shared" si="3"/>
        <v>0.85</v>
      </c>
      <c r="AH5" s="1">
        <v>349</v>
      </c>
      <c r="AJ5" s="1">
        <v>38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">
      <c r="A6" s="7">
        <v>3</v>
      </c>
      <c r="B6" s="1">
        <v>244</v>
      </c>
      <c r="C6" s="1">
        <v>174</v>
      </c>
      <c r="D6" s="1">
        <v>149</v>
      </c>
      <c r="E6" s="1">
        <v>136</v>
      </c>
      <c r="F6" s="1">
        <v>128</v>
      </c>
      <c r="G6" s="1">
        <v>116</v>
      </c>
      <c r="H6" s="1">
        <v>15950</v>
      </c>
      <c r="I6" s="1">
        <f t="shared" si="0"/>
        <v>265.8333333333333</v>
      </c>
      <c r="J6" s="1">
        <v>60</v>
      </c>
      <c r="L6" s="7">
        <v>3</v>
      </c>
      <c r="M6" s="1">
        <v>116</v>
      </c>
      <c r="N6" s="1">
        <v>79</v>
      </c>
      <c r="O6" s="1">
        <v>52</v>
      </c>
      <c r="P6" s="1">
        <v>22</v>
      </c>
      <c r="Q6" s="13">
        <f t="shared" si="1"/>
        <v>0.5517241379310345</v>
      </c>
      <c r="R6" s="1">
        <v>2521</v>
      </c>
      <c r="S6" s="11"/>
      <c r="T6" s="7">
        <v>3</v>
      </c>
      <c r="U6" s="1">
        <v>9</v>
      </c>
      <c r="V6" s="1">
        <v>24</v>
      </c>
      <c r="W6" s="1">
        <v>11</v>
      </c>
      <c r="X6" s="1">
        <v>4</v>
      </c>
      <c r="Y6" s="13">
        <f t="shared" si="2"/>
        <v>0.5416666666666667</v>
      </c>
      <c r="Z6" s="8">
        <v>559</v>
      </c>
      <c r="AB6" s="7">
        <v>3</v>
      </c>
      <c r="AC6" s="1">
        <v>13</v>
      </c>
      <c r="AD6" s="1">
        <v>22</v>
      </c>
      <c r="AE6" s="1">
        <v>6</v>
      </c>
      <c r="AF6" s="1">
        <v>5</v>
      </c>
      <c r="AG6" s="13">
        <f t="shared" si="3"/>
        <v>0.7272727272727273</v>
      </c>
      <c r="AH6" s="1">
        <v>461</v>
      </c>
      <c r="AJ6" s="1">
        <v>36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">
      <c r="A7" s="7">
        <v>4</v>
      </c>
      <c r="B7" s="1">
        <v>249</v>
      </c>
      <c r="C7" s="1">
        <v>178</v>
      </c>
      <c r="D7" s="1">
        <v>155</v>
      </c>
      <c r="E7" s="1">
        <v>139</v>
      </c>
      <c r="F7" s="1">
        <v>130</v>
      </c>
      <c r="G7" s="1">
        <v>119</v>
      </c>
      <c r="H7" s="1">
        <v>16325</v>
      </c>
      <c r="I7" s="1">
        <f t="shared" si="0"/>
        <v>272.0833333333333</v>
      </c>
      <c r="J7" s="1">
        <v>60</v>
      </c>
      <c r="L7" s="7">
        <v>4</v>
      </c>
      <c r="M7" s="1">
        <v>119</v>
      </c>
      <c r="N7" s="1">
        <v>82</v>
      </c>
      <c r="O7" s="1">
        <v>56</v>
      </c>
      <c r="P7" s="1">
        <v>28</v>
      </c>
      <c r="Q7" s="13">
        <f t="shared" si="1"/>
        <v>0.5294117647058824</v>
      </c>
      <c r="R7" s="1">
        <v>2715</v>
      </c>
      <c r="T7" s="7">
        <v>4</v>
      </c>
      <c r="U7" s="1">
        <v>12</v>
      </c>
      <c r="V7" s="1">
        <v>25</v>
      </c>
      <c r="W7" s="1">
        <v>14</v>
      </c>
      <c r="X7" s="1">
        <v>7</v>
      </c>
      <c r="Y7" s="13">
        <f t="shared" si="2"/>
        <v>0.43999999999999995</v>
      </c>
      <c r="Z7" s="1">
        <v>675</v>
      </c>
      <c r="AB7" s="7">
        <v>4</v>
      </c>
      <c r="AC7" s="1">
        <v>16</v>
      </c>
      <c r="AD7" s="1">
        <v>26</v>
      </c>
      <c r="AE7" s="1">
        <v>8</v>
      </c>
      <c r="AF7" s="1">
        <v>5</v>
      </c>
      <c r="AG7" s="13">
        <f t="shared" si="3"/>
        <v>0.6923076923076923</v>
      </c>
      <c r="AH7" s="1">
        <v>554</v>
      </c>
      <c r="AJ7" s="1">
        <v>32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">
      <c r="A8" s="7">
        <v>5</v>
      </c>
      <c r="B8" s="1">
        <v>258</v>
      </c>
      <c r="C8" s="1">
        <v>183</v>
      </c>
      <c r="D8" s="1">
        <v>156</v>
      </c>
      <c r="E8" s="1">
        <v>143</v>
      </c>
      <c r="F8" s="1">
        <v>131</v>
      </c>
      <c r="G8" s="1">
        <v>122</v>
      </c>
      <c r="H8" s="1">
        <v>16635</v>
      </c>
      <c r="I8" s="1">
        <f t="shared" si="0"/>
        <v>277.25</v>
      </c>
      <c r="J8" s="1">
        <v>60</v>
      </c>
      <c r="L8" s="7">
        <v>5</v>
      </c>
      <c r="M8" s="1">
        <v>122</v>
      </c>
      <c r="N8" s="1">
        <v>86</v>
      </c>
      <c r="O8" s="1">
        <v>61</v>
      </c>
      <c r="P8" s="1">
        <v>29</v>
      </c>
      <c r="Q8" s="13">
        <f t="shared" si="1"/>
        <v>0.5</v>
      </c>
      <c r="R8" s="1">
        <v>2880</v>
      </c>
      <c r="S8" s="11"/>
      <c r="T8" s="7">
        <v>5</v>
      </c>
      <c r="U8" s="1">
        <v>13</v>
      </c>
      <c r="V8" s="1">
        <v>29</v>
      </c>
      <c r="W8" s="1">
        <v>16</v>
      </c>
      <c r="X8" s="1">
        <v>8</v>
      </c>
      <c r="Y8" s="13">
        <f t="shared" si="2"/>
        <v>0.4482758620689655</v>
      </c>
      <c r="Z8" s="8">
        <v>774</v>
      </c>
      <c r="AB8" s="7">
        <v>5</v>
      </c>
      <c r="AC8" s="1">
        <v>17</v>
      </c>
      <c r="AD8" s="1">
        <v>28</v>
      </c>
      <c r="AE8" s="1">
        <v>9</v>
      </c>
      <c r="AF8" s="1">
        <v>7</v>
      </c>
      <c r="AG8" s="13">
        <f t="shared" si="3"/>
        <v>0.6785714285714286</v>
      </c>
      <c r="AH8" s="1">
        <v>623</v>
      </c>
      <c r="AJ8" s="1">
        <v>26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">
      <c r="A9" s="7">
        <v>6</v>
      </c>
      <c r="B9" s="1">
        <v>264</v>
      </c>
      <c r="C9" s="1">
        <v>188</v>
      </c>
      <c r="D9" s="1">
        <v>161</v>
      </c>
      <c r="E9" s="1">
        <v>147</v>
      </c>
      <c r="F9" s="1">
        <v>134</v>
      </c>
      <c r="G9" s="1">
        <v>124</v>
      </c>
      <c r="H9" s="1">
        <v>17035</v>
      </c>
      <c r="I9" s="1">
        <f t="shared" si="0"/>
        <v>283.9166666666667</v>
      </c>
      <c r="J9" s="1">
        <v>60</v>
      </c>
      <c r="L9" s="7">
        <v>6</v>
      </c>
      <c r="M9" s="1">
        <v>124</v>
      </c>
      <c r="N9" s="1">
        <v>92</v>
      </c>
      <c r="O9" s="1">
        <v>65</v>
      </c>
      <c r="P9" s="1">
        <v>33</v>
      </c>
      <c r="Q9" s="13">
        <f t="shared" si="1"/>
        <v>0.47580645161290325</v>
      </c>
      <c r="R9" s="1">
        <v>3080</v>
      </c>
      <c r="S9" s="11"/>
      <c r="T9" s="7">
        <v>6</v>
      </c>
      <c r="U9" s="1">
        <v>15</v>
      </c>
      <c r="V9" s="1">
        <v>33</v>
      </c>
      <c r="W9" s="1">
        <v>19</v>
      </c>
      <c r="X9" s="1">
        <v>9</v>
      </c>
      <c r="Y9" s="13">
        <f t="shared" si="2"/>
        <v>0.4242424242424242</v>
      </c>
      <c r="Z9" s="8">
        <v>896</v>
      </c>
      <c r="AB9" s="7">
        <v>6</v>
      </c>
      <c r="AC9" s="1">
        <v>22</v>
      </c>
      <c r="AD9" s="1">
        <v>35</v>
      </c>
      <c r="AE9" s="1">
        <v>12</v>
      </c>
      <c r="AF9" s="1">
        <v>11</v>
      </c>
      <c r="AG9" s="13">
        <f t="shared" si="3"/>
        <v>0.6571428571428571</v>
      </c>
      <c r="AH9" s="1">
        <v>823</v>
      </c>
      <c r="AJ9" s="1">
        <v>24.05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>
      <c r="A10" s="6" t="s">
        <v>15</v>
      </c>
      <c r="B10" s="5">
        <f>AVERAGE(B4:B9)</f>
        <v>245.66666666666666</v>
      </c>
      <c r="C10" s="5">
        <f aca="true" t="shared" si="4" ref="C10:I10">AVERAGE(C4:C9)</f>
        <v>176</v>
      </c>
      <c r="D10" s="5">
        <f t="shared" si="4"/>
        <v>151.16666666666666</v>
      </c>
      <c r="E10" s="5">
        <f t="shared" si="4"/>
        <v>136.83333333333334</v>
      </c>
      <c r="F10" s="5">
        <f t="shared" si="4"/>
        <v>128.5</v>
      </c>
      <c r="G10" s="5">
        <f t="shared" si="4"/>
        <v>117</v>
      </c>
      <c r="H10" s="5">
        <f t="shared" si="4"/>
        <v>16077.083333333334</v>
      </c>
      <c r="I10" s="5">
        <f t="shared" si="4"/>
        <v>267.95138888888886</v>
      </c>
      <c r="J10" s="5"/>
      <c r="L10" s="6" t="s">
        <v>15</v>
      </c>
      <c r="M10" s="5">
        <f aca="true" t="shared" si="5" ref="M10:R10">AVERAGE(M4:M9)</f>
        <v>117</v>
      </c>
      <c r="N10" s="5">
        <f t="shared" si="5"/>
        <v>81.5</v>
      </c>
      <c r="O10" s="5">
        <f t="shared" si="5"/>
        <v>54.666666666666664</v>
      </c>
      <c r="P10" s="5">
        <f t="shared" si="5"/>
        <v>24.166666666666668</v>
      </c>
      <c r="Q10" s="13">
        <f t="shared" si="5"/>
        <v>0.5344330529254288</v>
      </c>
      <c r="R10" s="5">
        <f t="shared" si="5"/>
        <v>2630.8333333333335</v>
      </c>
      <c r="S10" s="11"/>
      <c r="T10" s="6" t="s">
        <v>15</v>
      </c>
      <c r="U10" s="5">
        <f aca="true" t="shared" si="6" ref="U10:Z10">AVERAGE(U4:U9)</f>
        <v>10</v>
      </c>
      <c r="V10" s="5">
        <f t="shared" si="6"/>
        <v>24.166666666666668</v>
      </c>
      <c r="W10" s="5">
        <f t="shared" si="6"/>
        <v>12.166666666666666</v>
      </c>
      <c r="X10" s="5">
        <f t="shared" si="6"/>
        <v>5.666666666666667</v>
      </c>
      <c r="Y10" s="13">
        <f t="shared" si="6"/>
        <v>0.5166331646776293</v>
      </c>
      <c r="Z10" s="5">
        <f t="shared" si="6"/>
        <v>607.1666666666666</v>
      </c>
      <c r="AA10" s="11"/>
      <c r="AB10" s="6" t="s">
        <v>15</v>
      </c>
      <c r="AC10" s="5">
        <f aca="true" t="shared" si="7" ref="AC10:AH10">AVERAGE(AC4:AC9)</f>
        <v>14.333333333333334</v>
      </c>
      <c r="AD10" s="5">
        <f t="shared" si="7"/>
        <v>24.833333333333332</v>
      </c>
      <c r="AE10" s="5">
        <f t="shared" si="7"/>
        <v>6.833333333333333</v>
      </c>
      <c r="AF10" s="5">
        <f t="shared" si="7"/>
        <v>5.5</v>
      </c>
      <c r="AG10" s="13">
        <f t="shared" si="7"/>
        <v>0.7397713397713398</v>
      </c>
      <c r="AH10" s="5">
        <f t="shared" si="7"/>
        <v>518.8333333333334</v>
      </c>
      <c r="AJ10" s="13">
        <f>AVERAGE(AJ4:AJ9)</f>
        <v>32.75833333333333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">
      <c r="A11" s="6" t="s">
        <v>12</v>
      </c>
      <c r="B11" s="5">
        <f>STDEV(B4:B9)</f>
        <v>14.486775578667006</v>
      </c>
      <c r="C11" s="5">
        <f aca="true" t="shared" si="8" ref="C11:I11">STDEV(C4:C9)</f>
        <v>8.87693640846886</v>
      </c>
      <c r="D11" s="5">
        <f t="shared" si="8"/>
        <v>7.413950813612713</v>
      </c>
      <c r="E11" s="5">
        <f t="shared" si="8"/>
        <v>8.010409893798549</v>
      </c>
      <c r="F11" s="5">
        <f t="shared" si="8"/>
        <v>4.03732584763727</v>
      </c>
      <c r="G11" s="5">
        <f t="shared" si="8"/>
        <v>5.796550698475776</v>
      </c>
      <c r="H11" s="5">
        <f t="shared" si="8"/>
        <v>737.4252787005954</v>
      </c>
      <c r="I11" s="5">
        <f t="shared" si="8"/>
        <v>12.290421311677173</v>
      </c>
      <c r="J11" s="5"/>
      <c r="L11" s="6" t="s">
        <v>12</v>
      </c>
      <c r="M11" s="5">
        <f aca="true" t="shared" si="9" ref="M11:R11">STDEV(M4:M9)</f>
        <v>5.796550698475776</v>
      </c>
      <c r="N11" s="5">
        <f t="shared" si="9"/>
        <v>6.774953874381729</v>
      </c>
      <c r="O11" s="5">
        <f t="shared" si="9"/>
        <v>7.501111028818759</v>
      </c>
      <c r="P11" s="5">
        <f t="shared" si="9"/>
        <v>6.968978882638884</v>
      </c>
      <c r="Q11" s="13">
        <f t="shared" si="9"/>
        <v>0.04126588728725006</v>
      </c>
      <c r="R11" s="5">
        <f t="shared" si="9"/>
        <v>323.5746693835399</v>
      </c>
      <c r="S11" s="11"/>
      <c r="T11" s="6" t="s">
        <v>12</v>
      </c>
      <c r="U11" s="5">
        <f aca="true" t="shared" si="10" ref="U11:Z11">STDEV(U4:U9)</f>
        <v>4.09878030638384</v>
      </c>
      <c r="V11" s="5">
        <f t="shared" si="10"/>
        <v>6.524313501562191</v>
      </c>
      <c r="W11" s="5">
        <f t="shared" si="10"/>
        <v>5.192943930629974</v>
      </c>
      <c r="X11" s="5">
        <f t="shared" si="10"/>
        <v>2.732520204255893</v>
      </c>
      <c r="Y11" s="13">
        <f t="shared" si="10"/>
        <v>0.09602208037291506</v>
      </c>
      <c r="Z11" s="5">
        <f t="shared" si="10"/>
        <v>219.3330040524378</v>
      </c>
      <c r="AA11" s="11"/>
      <c r="AB11" s="6" t="s">
        <v>12</v>
      </c>
      <c r="AC11" s="5">
        <f aca="true" t="shared" si="11" ref="AC11:AH11">STDEV(AC4:AC9)</f>
        <v>5.2025634707004444</v>
      </c>
      <c r="AD11" s="5">
        <f t="shared" si="11"/>
        <v>6.21020665249287</v>
      </c>
      <c r="AE11" s="5">
        <f t="shared" si="11"/>
        <v>3.544949458972111</v>
      </c>
      <c r="AF11" s="5">
        <f t="shared" si="11"/>
        <v>3.2093613071762426</v>
      </c>
      <c r="AG11" s="13">
        <f t="shared" si="11"/>
        <v>0.08232388789701987</v>
      </c>
      <c r="AH11" s="5">
        <f t="shared" si="11"/>
        <v>191.50813733799055</v>
      </c>
      <c r="AJ11" s="13">
        <f>STDEV(AJ4:AJ9)</f>
        <v>6.633280988068164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">
      <c r="A12" s="6" t="s">
        <v>14</v>
      </c>
      <c r="B12" s="6">
        <f>MAX(B4:B9)</f>
        <v>264</v>
      </c>
      <c r="C12" s="6">
        <f aca="true" t="shared" si="12" ref="C12:I12">MAX(C4:C9)</f>
        <v>188</v>
      </c>
      <c r="D12" s="6">
        <f t="shared" si="12"/>
        <v>161</v>
      </c>
      <c r="E12" s="6">
        <f t="shared" si="12"/>
        <v>147</v>
      </c>
      <c r="F12" s="6">
        <f t="shared" si="12"/>
        <v>134</v>
      </c>
      <c r="G12" s="6">
        <f t="shared" si="12"/>
        <v>124</v>
      </c>
      <c r="H12" s="6">
        <f t="shared" si="12"/>
        <v>17035</v>
      </c>
      <c r="I12" s="6">
        <f t="shared" si="12"/>
        <v>283.9166666666667</v>
      </c>
      <c r="J12" s="6"/>
      <c r="L12" s="6" t="s">
        <v>14</v>
      </c>
      <c r="M12" s="6">
        <f aca="true" t="shared" si="13" ref="M12:R12">MAX(M4:M9)</f>
        <v>124</v>
      </c>
      <c r="N12" s="6">
        <f t="shared" si="13"/>
        <v>92</v>
      </c>
      <c r="O12" s="6">
        <f t="shared" si="13"/>
        <v>65</v>
      </c>
      <c r="P12" s="6">
        <f t="shared" si="13"/>
        <v>33</v>
      </c>
      <c r="Q12" s="13">
        <f t="shared" si="13"/>
        <v>0.5871559633027523</v>
      </c>
      <c r="R12" s="6">
        <f t="shared" si="13"/>
        <v>3080</v>
      </c>
      <c r="S12" s="11"/>
      <c r="T12" s="6" t="s">
        <v>14</v>
      </c>
      <c r="U12" s="6">
        <f aca="true" t="shared" si="14" ref="U12:Z12">MAX(U4:U9)</f>
        <v>15</v>
      </c>
      <c r="V12" s="6">
        <f t="shared" si="14"/>
        <v>33</v>
      </c>
      <c r="W12" s="6">
        <f t="shared" si="14"/>
        <v>19</v>
      </c>
      <c r="X12" s="6">
        <f t="shared" si="14"/>
        <v>9</v>
      </c>
      <c r="Y12" s="13">
        <f t="shared" si="14"/>
        <v>0.6666666666666667</v>
      </c>
      <c r="Z12" s="6">
        <f t="shared" si="14"/>
        <v>896</v>
      </c>
      <c r="AA12" s="11"/>
      <c r="AB12" s="6" t="s">
        <v>14</v>
      </c>
      <c r="AC12" s="6">
        <f aca="true" t="shared" si="15" ref="AC12:AH12">MAX(AC4:AC9)</f>
        <v>22</v>
      </c>
      <c r="AD12" s="6">
        <f t="shared" si="15"/>
        <v>35</v>
      </c>
      <c r="AE12" s="6">
        <f t="shared" si="15"/>
        <v>12</v>
      </c>
      <c r="AF12" s="6">
        <f t="shared" si="15"/>
        <v>11</v>
      </c>
      <c r="AG12" s="13">
        <f t="shared" si="15"/>
        <v>0.85</v>
      </c>
      <c r="AH12" s="6">
        <f t="shared" si="15"/>
        <v>823</v>
      </c>
      <c r="AJ12" s="13">
        <f>MAX(AJ4:AJ9)</f>
        <v>40.5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">
      <c r="A13" s="6" t="s">
        <v>13</v>
      </c>
      <c r="B13" s="6">
        <f>MIN(B4:B9)</f>
        <v>226</v>
      </c>
      <c r="C13" s="6">
        <f aca="true" t="shared" si="16" ref="C13:I13">MIN(C4:C9)</f>
        <v>164</v>
      </c>
      <c r="D13" s="6">
        <f t="shared" si="16"/>
        <v>142</v>
      </c>
      <c r="E13" s="6">
        <f t="shared" si="16"/>
        <v>125</v>
      </c>
      <c r="F13" s="6">
        <f t="shared" si="16"/>
        <v>123</v>
      </c>
      <c r="G13" s="6">
        <f t="shared" si="16"/>
        <v>109</v>
      </c>
      <c r="H13" s="6">
        <f t="shared" si="16"/>
        <v>15067.5</v>
      </c>
      <c r="I13" s="6">
        <f t="shared" si="16"/>
        <v>251.125</v>
      </c>
      <c r="J13" s="6"/>
      <c r="L13" s="6" t="s">
        <v>13</v>
      </c>
      <c r="M13" s="6">
        <f aca="true" t="shared" si="17" ref="M13:R13">MIN(M4:M9)</f>
        <v>109</v>
      </c>
      <c r="N13" s="6">
        <f t="shared" si="17"/>
        <v>73</v>
      </c>
      <c r="O13" s="6">
        <f t="shared" si="17"/>
        <v>45</v>
      </c>
      <c r="P13" s="6">
        <f t="shared" si="17"/>
        <v>15</v>
      </c>
      <c r="Q13" s="13">
        <f t="shared" si="17"/>
        <v>0.47580645161290325</v>
      </c>
      <c r="R13" s="6">
        <f t="shared" si="17"/>
        <v>2210</v>
      </c>
      <c r="S13" s="11"/>
      <c r="T13" s="6" t="s">
        <v>13</v>
      </c>
      <c r="U13" s="6">
        <f aca="true" t="shared" si="18" ref="U13:Z13">MIN(U4:U9)</f>
        <v>4</v>
      </c>
      <c r="V13" s="6">
        <f t="shared" si="18"/>
        <v>15</v>
      </c>
      <c r="W13" s="6">
        <f t="shared" si="18"/>
        <v>5</v>
      </c>
      <c r="X13" s="6">
        <f t="shared" si="18"/>
        <v>2</v>
      </c>
      <c r="Y13" s="13">
        <f t="shared" si="18"/>
        <v>0.4242424242424242</v>
      </c>
      <c r="Z13" s="6">
        <f t="shared" si="18"/>
        <v>301</v>
      </c>
      <c r="AA13" s="11"/>
      <c r="AB13" s="6" t="s">
        <v>13</v>
      </c>
      <c r="AC13" s="6">
        <f aca="true" t="shared" si="19" ref="AC13:AH13">MIN(AC4:AC9)</f>
        <v>7</v>
      </c>
      <c r="AD13" s="6">
        <f t="shared" si="19"/>
        <v>18</v>
      </c>
      <c r="AE13" s="6">
        <f t="shared" si="19"/>
        <v>3</v>
      </c>
      <c r="AF13" s="6">
        <f t="shared" si="19"/>
        <v>2</v>
      </c>
      <c r="AG13" s="13">
        <f t="shared" si="19"/>
        <v>0.6571428571428571</v>
      </c>
      <c r="AH13" s="6">
        <f t="shared" si="19"/>
        <v>303</v>
      </c>
      <c r="AJ13" s="13">
        <f>MIN(AJ4:AJ9)</f>
        <v>24.05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">
      <c r="A14" s="8"/>
      <c r="H14" s="8"/>
      <c r="M14" s="8"/>
      <c r="S14" s="1"/>
      <c r="AE14" s="8"/>
      <c r="AF14" s="8"/>
      <c r="AG14" s="8"/>
      <c r="AH14" s="8"/>
      <c r="AI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0:50" ht="15">
      <c r="J15" s="5" t="s">
        <v>46</v>
      </c>
      <c r="K15" s="5" t="s">
        <v>47</v>
      </c>
      <c r="L15" s="5" t="s">
        <v>48</v>
      </c>
      <c r="S15" s="1"/>
      <c r="AA15" s="1"/>
      <c r="AB15" s="8"/>
      <c r="AC15" s="8"/>
      <c r="AD15" s="8"/>
      <c r="AE15" s="8"/>
      <c r="AF15" s="8"/>
      <c r="AG15" s="8"/>
      <c r="AH15" s="8"/>
      <c r="AI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">
      <c r="A16" s="28" t="s">
        <v>89</v>
      </c>
      <c r="J16" s="1">
        <v>251.125</v>
      </c>
      <c r="K16" s="1">
        <v>2210</v>
      </c>
      <c r="L16" s="1">
        <f aca="true" t="shared" si="20" ref="L16:L21">(J16+K16)</f>
        <v>2461.125</v>
      </c>
      <c r="S16" s="1"/>
      <c r="AA16" s="1"/>
      <c r="AB16" s="8"/>
      <c r="AC16" s="8"/>
      <c r="AD16" s="8"/>
      <c r="AE16" s="8"/>
      <c r="AF16" s="8"/>
      <c r="AG16" s="8"/>
      <c r="AH16" s="8"/>
      <c r="AI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">
      <c r="A17" s="27" t="s">
        <v>54</v>
      </c>
      <c r="J17" s="1">
        <v>257.5</v>
      </c>
      <c r="K17" s="1">
        <v>2379</v>
      </c>
      <c r="L17" s="1">
        <f t="shared" si="20"/>
        <v>2636.5</v>
      </c>
      <c r="S17" s="1"/>
      <c r="AA17" s="1"/>
      <c r="AB17" s="8"/>
      <c r="AC17" s="8"/>
      <c r="AD17" s="8"/>
      <c r="AE17" s="8"/>
      <c r="AF17" s="8"/>
      <c r="AG17" s="8"/>
      <c r="AH17" s="8"/>
      <c r="AI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0:50" ht="15">
      <c r="J18" s="1">
        <v>265.8333333333333</v>
      </c>
      <c r="K18" s="1">
        <v>2521</v>
      </c>
      <c r="L18" s="1">
        <f t="shared" si="20"/>
        <v>2786.8333333333335</v>
      </c>
      <c r="S18" s="1"/>
      <c r="AA18" s="1"/>
      <c r="AB18" s="8"/>
      <c r="AC18" s="8"/>
      <c r="AD18" s="8"/>
      <c r="AE18" s="8"/>
      <c r="AF18" s="8"/>
      <c r="AG18" s="8"/>
      <c r="AH18" s="8"/>
      <c r="AI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0:50" ht="15">
      <c r="J19" s="1">
        <v>272.0833333333333</v>
      </c>
      <c r="K19" s="1">
        <v>2715</v>
      </c>
      <c r="L19" s="1">
        <f t="shared" si="20"/>
        <v>2987.0833333333335</v>
      </c>
      <c r="S19" s="1"/>
      <c r="AA19" s="1"/>
      <c r="AB19" s="26"/>
      <c r="AC19" s="8"/>
      <c r="AD19" s="8"/>
      <c r="AE19" s="8"/>
      <c r="AF19" s="8"/>
      <c r="AG19" s="11"/>
      <c r="AH19" s="8"/>
      <c r="AI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0:34" ht="15">
      <c r="J20" s="1">
        <v>277.25</v>
      </c>
      <c r="K20" s="1">
        <v>2880</v>
      </c>
      <c r="L20" s="1">
        <f t="shared" si="20"/>
        <v>3157.25</v>
      </c>
      <c r="AB20" s="26"/>
      <c r="AC20" s="8"/>
      <c r="AD20" s="8"/>
      <c r="AE20" s="8"/>
      <c r="AF20" s="8"/>
      <c r="AG20" s="11"/>
      <c r="AH20" s="8"/>
    </row>
    <row r="21" spans="10:34" ht="15">
      <c r="J21" s="1">
        <v>283.9166666666667</v>
      </c>
      <c r="K21" s="1">
        <v>3080</v>
      </c>
      <c r="L21" s="1">
        <f t="shared" si="20"/>
        <v>3363.9166666666665</v>
      </c>
      <c r="AB21" s="26"/>
      <c r="AC21" s="8"/>
      <c r="AD21" s="8"/>
      <c r="AE21" s="8"/>
      <c r="AF21" s="8"/>
      <c r="AG21" s="11"/>
      <c r="AH21" s="8"/>
    </row>
    <row r="22" spans="10:34" ht="15">
      <c r="J22" s="5">
        <f>AVERAGE(J16:J21)</f>
        <v>267.95138888888886</v>
      </c>
      <c r="K22" s="5">
        <f>AVERAGE(K16:K21)</f>
        <v>2630.8333333333335</v>
      </c>
      <c r="L22" s="5">
        <f>AVERAGE(L16:L21)</f>
        <v>2898.7847222222226</v>
      </c>
      <c r="AB22" s="26"/>
      <c r="AC22" s="8"/>
      <c r="AD22" s="8"/>
      <c r="AE22" s="8"/>
      <c r="AF22" s="8"/>
      <c r="AG22" s="11"/>
      <c r="AH22" s="8"/>
    </row>
    <row r="23" spans="10:34" ht="15">
      <c r="J23" s="5">
        <f>STDEV(J16:J21)</f>
        <v>12.290421311677173</v>
      </c>
      <c r="K23" s="5">
        <f>STDEV(K16:K21)</f>
        <v>323.5746693835399</v>
      </c>
      <c r="L23" s="5">
        <f>STDEV(L16:L21)</f>
        <v>335.8038390860146</v>
      </c>
      <c r="AB23" s="26"/>
      <c r="AC23" s="8"/>
      <c r="AD23" s="8"/>
      <c r="AE23" s="8"/>
      <c r="AF23" s="8"/>
      <c r="AG23" s="11"/>
      <c r="AH23" s="8"/>
    </row>
    <row r="24" spans="10:34" ht="15">
      <c r="J24" s="6">
        <f>MAX(J16:J21)</f>
        <v>283.9166666666667</v>
      </c>
      <c r="K24" s="6">
        <f>MAX(K16:K21)</f>
        <v>3080</v>
      </c>
      <c r="L24" s="6">
        <f>MAX(L16:L21)</f>
        <v>3363.9166666666665</v>
      </c>
      <c r="AB24" s="26"/>
      <c r="AC24" s="8"/>
      <c r="AD24" s="8"/>
      <c r="AE24" s="8"/>
      <c r="AF24" s="8"/>
      <c r="AG24" s="11"/>
      <c r="AH24" s="8"/>
    </row>
    <row r="25" spans="10:34" ht="15">
      <c r="J25" s="6">
        <f>MIN(J16:J21)</f>
        <v>251.125</v>
      </c>
      <c r="K25" s="6">
        <f>MIN(K16:K21)</f>
        <v>2210</v>
      </c>
      <c r="L25" s="6">
        <f>MIN(L16:L21)</f>
        <v>2461.125</v>
      </c>
      <c r="AB25" s="8"/>
      <c r="AC25" s="8"/>
      <c r="AD25" s="8"/>
      <c r="AE25" s="8"/>
      <c r="AF25" s="8"/>
      <c r="AG25" s="11"/>
      <c r="AH25" s="8"/>
    </row>
    <row r="26" spans="28:34" ht="15">
      <c r="AB26" s="8"/>
      <c r="AC26" s="8"/>
      <c r="AD26" s="8"/>
      <c r="AE26" s="8"/>
      <c r="AF26" s="8"/>
      <c r="AG26" s="11"/>
      <c r="AH26" s="8"/>
    </row>
    <row r="27" spans="28:34" ht="15">
      <c r="AB27" s="8"/>
      <c r="AC27" s="8"/>
      <c r="AD27" s="8"/>
      <c r="AE27" s="8"/>
      <c r="AF27" s="8"/>
      <c r="AG27" s="11"/>
      <c r="AH27" s="8"/>
    </row>
    <row r="28" spans="28:34" ht="15">
      <c r="AB28" s="8"/>
      <c r="AC28" s="8"/>
      <c r="AD28" s="8"/>
      <c r="AE28" s="8"/>
      <c r="AF28" s="8"/>
      <c r="AG28" s="11"/>
      <c r="AH28" s="8"/>
    </row>
    <row r="29" spans="28:34" ht="15">
      <c r="AB29" s="8"/>
      <c r="AC29" s="8"/>
      <c r="AD29" s="8"/>
      <c r="AE29" s="8"/>
      <c r="AF29" s="8"/>
      <c r="AG29" s="8"/>
      <c r="AH29" s="8"/>
    </row>
    <row r="30" spans="28:34" ht="15">
      <c r="AB30" s="8"/>
      <c r="AC30" s="8"/>
      <c r="AD30" s="8"/>
      <c r="AE30" s="8"/>
      <c r="AF30" s="8"/>
      <c r="AG30" s="8"/>
      <c r="AH30" s="8"/>
    </row>
    <row r="31" spans="28:34" ht="15">
      <c r="AB31" s="8"/>
      <c r="AC31" s="8"/>
      <c r="AD31" s="8"/>
      <c r="AE31" s="8"/>
      <c r="AF31" s="8"/>
      <c r="AG31" s="8"/>
      <c r="AH31" s="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28125" style="3" customWidth="1"/>
    <col min="2" max="2" width="30.00390625" style="3" customWidth="1"/>
    <col min="3" max="3" width="14.8515625" style="3" customWidth="1"/>
    <col min="4" max="4" width="9.140625" style="16" customWidth="1"/>
    <col min="5" max="5" width="20.7109375" style="3" customWidth="1"/>
    <col min="6" max="6" width="19.00390625" style="3" customWidth="1"/>
    <col min="7" max="7" width="14.28125" style="3" customWidth="1"/>
    <col min="8" max="8" width="12.8515625" style="16" customWidth="1"/>
    <col min="9" max="9" width="9.140625" style="3" customWidth="1"/>
    <col min="10" max="10" width="22.7109375" style="3" customWidth="1"/>
    <col min="11" max="11" width="9.140625" style="3" customWidth="1"/>
    <col min="12" max="12" width="11.7109375" style="16" customWidth="1"/>
    <col min="13" max="13" width="9.140625" style="3" customWidth="1"/>
    <col min="14" max="14" width="20.140625" style="3" customWidth="1"/>
    <col min="15" max="15" width="8.421875" style="3" customWidth="1"/>
    <col min="16" max="16" width="11.00390625" style="16" customWidth="1"/>
    <col min="17" max="17" width="32.28125" style="3" customWidth="1"/>
    <col min="18" max="18" width="18.28125" style="3" customWidth="1"/>
    <col min="19" max="19" width="11.8515625" style="3" customWidth="1"/>
    <col min="20" max="20" width="11.421875" style="16" customWidth="1"/>
    <col min="21" max="23" width="9.140625" style="23" customWidth="1"/>
    <col min="24" max="33" width="9.140625" style="16" customWidth="1"/>
    <col min="34" max="16384" width="9.140625" style="3" customWidth="1"/>
  </cols>
  <sheetData>
    <row r="1" spans="1:29" s="2" customFormat="1" ht="15">
      <c r="A1" s="5"/>
      <c r="B1" s="5" t="s">
        <v>0</v>
      </c>
      <c r="C1" s="5" t="s">
        <v>29</v>
      </c>
      <c r="D1" s="8"/>
      <c r="E1" s="5"/>
      <c r="F1" s="5" t="s">
        <v>0</v>
      </c>
      <c r="G1" s="5" t="s">
        <v>25</v>
      </c>
      <c r="H1" s="16"/>
      <c r="I1" s="4" t="s">
        <v>3</v>
      </c>
      <c r="J1" s="4" t="s">
        <v>1</v>
      </c>
      <c r="K1" s="4"/>
      <c r="L1" s="16"/>
      <c r="M1" s="4" t="s">
        <v>3</v>
      </c>
      <c r="N1" s="4" t="s">
        <v>2</v>
      </c>
      <c r="O1" s="4"/>
      <c r="P1" s="16"/>
      <c r="Q1" s="4" t="s">
        <v>27</v>
      </c>
      <c r="R1" s="4" t="s">
        <v>11</v>
      </c>
      <c r="S1" s="4"/>
      <c r="T1" s="16"/>
      <c r="U1" s="16"/>
      <c r="V1" s="16"/>
      <c r="W1" s="16"/>
      <c r="X1" s="8"/>
      <c r="Y1" s="11"/>
      <c r="Z1" s="8"/>
      <c r="AA1" s="8"/>
      <c r="AB1" s="8"/>
      <c r="AC1" s="11"/>
    </row>
    <row r="2" spans="1:29" s="2" customFormat="1" ht="15">
      <c r="A2" s="6" t="s">
        <v>38</v>
      </c>
      <c r="B2" s="6" t="s">
        <v>15</v>
      </c>
      <c r="C2" s="6" t="s">
        <v>12</v>
      </c>
      <c r="D2" s="8"/>
      <c r="E2" s="6" t="s">
        <v>39</v>
      </c>
      <c r="F2" s="6" t="s">
        <v>15</v>
      </c>
      <c r="G2" s="6" t="s">
        <v>12</v>
      </c>
      <c r="H2" s="16"/>
      <c r="I2" s="15"/>
      <c r="J2" s="6" t="s">
        <v>15</v>
      </c>
      <c r="K2" s="6" t="s">
        <v>12</v>
      </c>
      <c r="L2" s="16"/>
      <c r="M2" s="15"/>
      <c r="N2" s="6" t="s">
        <v>15</v>
      </c>
      <c r="O2" s="6" t="s">
        <v>12</v>
      </c>
      <c r="P2" s="16"/>
      <c r="Q2" s="15"/>
      <c r="R2" s="6" t="s">
        <v>15</v>
      </c>
      <c r="S2" s="6" t="s">
        <v>12</v>
      </c>
      <c r="T2" s="16"/>
      <c r="U2" s="16"/>
      <c r="V2" s="16"/>
      <c r="W2" s="16"/>
      <c r="X2" s="11"/>
      <c r="Y2" s="11"/>
      <c r="Z2" s="8"/>
      <c r="AA2" s="8"/>
      <c r="AB2" s="11"/>
      <c r="AC2" s="11"/>
    </row>
    <row r="3" spans="1:29" s="1" customFormat="1" ht="15">
      <c r="A3" s="6">
        <v>5</v>
      </c>
      <c r="B3" s="1">
        <v>258.3333333333333</v>
      </c>
      <c r="C3" s="1">
        <v>11.518101695447163</v>
      </c>
      <c r="D3" s="8"/>
      <c r="E3" s="7">
        <v>2</v>
      </c>
      <c r="F3" s="5">
        <v>175.16666666666666</v>
      </c>
      <c r="G3" s="5">
        <v>9.325592027676773</v>
      </c>
      <c r="H3" s="8"/>
      <c r="I3" s="15">
        <v>2</v>
      </c>
      <c r="J3" s="8">
        <v>19</v>
      </c>
      <c r="K3" s="8">
        <v>4.33589667773576</v>
      </c>
      <c r="M3" s="15">
        <v>2</v>
      </c>
      <c r="N3" s="8">
        <v>33.833333333333336</v>
      </c>
      <c r="O3" s="8">
        <v>6.705718952257588</v>
      </c>
      <c r="Q3" s="6" t="s">
        <v>30</v>
      </c>
      <c r="R3" s="8">
        <v>382.6319444444445</v>
      </c>
      <c r="S3" s="1">
        <v>20.588046300290287</v>
      </c>
      <c r="T3" s="16"/>
      <c r="U3" s="23"/>
      <c r="V3" s="23"/>
      <c r="W3" s="23"/>
      <c r="X3" s="8"/>
      <c r="Y3" s="11"/>
      <c r="Z3" s="8"/>
      <c r="AA3" s="20"/>
      <c r="AB3" s="8"/>
      <c r="AC3" s="8"/>
    </row>
    <row r="4" spans="1:29" s="1" customFormat="1" ht="15">
      <c r="A4" s="6">
        <v>15</v>
      </c>
      <c r="B4" s="1">
        <v>240.5</v>
      </c>
      <c r="C4" s="1">
        <v>10.387492478938313</v>
      </c>
      <c r="D4" s="8"/>
      <c r="E4" s="7">
        <v>8</v>
      </c>
      <c r="F4" s="1">
        <v>139.16666666666666</v>
      </c>
      <c r="G4" s="1">
        <v>9.453394452082579</v>
      </c>
      <c r="H4" s="8"/>
      <c r="I4" s="15">
        <v>8</v>
      </c>
      <c r="J4" s="1">
        <v>39.166666666666664</v>
      </c>
      <c r="K4" s="1">
        <v>5.0365331992022835</v>
      </c>
      <c r="M4" s="15">
        <v>8</v>
      </c>
      <c r="N4" s="1">
        <v>55.333333333333336</v>
      </c>
      <c r="O4" s="1">
        <v>5.887840577551877</v>
      </c>
      <c r="Q4" s="6" t="s">
        <v>31</v>
      </c>
      <c r="R4" s="1">
        <v>5456.333333333333</v>
      </c>
      <c r="S4" s="1">
        <v>580.8768085116402</v>
      </c>
      <c r="T4" s="16"/>
      <c r="U4" s="23"/>
      <c r="V4" s="23"/>
      <c r="W4" s="23"/>
      <c r="X4" s="8"/>
      <c r="Y4" s="11"/>
      <c r="Z4" s="8"/>
      <c r="AA4" s="20"/>
      <c r="AB4" s="8"/>
      <c r="AC4" s="8"/>
    </row>
    <row r="5" spans="1:29" s="1" customFormat="1" ht="15">
      <c r="A5" s="6">
        <v>30</v>
      </c>
      <c r="B5" s="1">
        <v>215.83333333333334</v>
      </c>
      <c r="C5" s="1">
        <v>11.214573851317882</v>
      </c>
      <c r="D5" s="8"/>
      <c r="E5" s="7">
        <v>24</v>
      </c>
      <c r="F5" s="1">
        <v>114.5</v>
      </c>
      <c r="G5" s="1">
        <v>15.858751527153705</v>
      </c>
      <c r="H5" s="8"/>
      <c r="I5" s="15">
        <v>24</v>
      </c>
      <c r="J5" s="1">
        <v>24.833333333333332</v>
      </c>
      <c r="K5" s="1">
        <v>5.776388721914991</v>
      </c>
      <c r="M5" s="15">
        <v>24</v>
      </c>
      <c r="N5" s="1">
        <v>48.833333333333336</v>
      </c>
      <c r="O5" s="1">
        <v>7.494442385305713</v>
      </c>
      <c r="Q5" s="6" t="s">
        <v>57</v>
      </c>
      <c r="R5" s="1">
        <v>5838.965277777778</v>
      </c>
      <c r="S5" s="1">
        <v>600.8484102457933</v>
      </c>
      <c r="T5" s="16"/>
      <c r="U5" s="23"/>
      <c r="V5" s="23"/>
      <c r="W5" s="23"/>
      <c r="X5" s="8"/>
      <c r="Y5" s="8"/>
      <c r="Z5" s="8"/>
      <c r="AA5" s="8"/>
      <c r="AB5" s="8"/>
      <c r="AC5" s="8"/>
    </row>
    <row r="6" spans="1:29" s="1" customFormat="1" ht="15">
      <c r="A6" s="6">
        <v>45</v>
      </c>
      <c r="B6" s="8">
        <v>197.83333333333334</v>
      </c>
      <c r="C6" s="8">
        <v>11.973582031567187</v>
      </c>
      <c r="D6" s="8"/>
      <c r="E6" s="7">
        <v>48</v>
      </c>
      <c r="F6" s="1">
        <v>92.5</v>
      </c>
      <c r="G6" s="1">
        <v>11.309288218097548</v>
      </c>
      <c r="H6" s="8"/>
      <c r="I6" s="15">
        <v>48</v>
      </c>
      <c r="J6" s="1">
        <v>16.166666666666668</v>
      </c>
      <c r="K6" s="1">
        <v>4.215052391924287</v>
      </c>
      <c r="M6" s="15">
        <v>48</v>
      </c>
      <c r="N6" s="1">
        <v>43.833333333333336</v>
      </c>
      <c r="O6" s="1">
        <v>9.152413160837245</v>
      </c>
      <c r="Q6" s="15" t="s">
        <v>1</v>
      </c>
      <c r="R6" s="1">
        <v>1178.5</v>
      </c>
      <c r="S6" s="1">
        <v>232.74513958405234</v>
      </c>
      <c r="T6" s="16"/>
      <c r="U6" s="23"/>
      <c r="V6" s="23"/>
      <c r="W6" s="23"/>
      <c r="X6" s="8"/>
      <c r="Y6" s="8"/>
      <c r="Z6" s="8"/>
      <c r="AA6" s="8"/>
      <c r="AB6" s="8"/>
      <c r="AC6" s="8"/>
    </row>
    <row r="7" spans="1:29" s="1" customFormat="1" ht="15">
      <c r="A7" s="6">
        <v>60</v>
      </c>
      <c r="B7" s="1">
        <v>192</v>
      </c>
      <c r="C7" s="1">
        <v>11.40175425099138</v>
      </c>
      <c r="D7" s="8"/>
      <c r="H7" s="16"/>
      <c r="I7" s="3"/>
      <c r="L7" s="16"/>
      <c r="M7" s="3"/>
      <c r="N7" s="19"/>
      <c r="O7" s="19"/>
      <c r="P7" s="22"/>
      <c r="Q7" s="15" t="s">
        <v>2</v>
      </c>
      <c r="R7" s="1">
        <v>2212.8333333333335</v>
      </c>
      <c r="S7" s="1">
        <v>339.51107002079686</v>
      </c>
      <c r="T7" s="16"/>
      <c r="U7" s="23"/>
      <c r="V7" s="23"/>
      <c r="W7" s="23"/>
      <c r="X7" s="8"/>
      <c r="Y7" s="8"/>
      <c r="Z7" s="8"/>
      <c r="AA7" s="8"/>
      <c r="AB7" s="8"/>
      <c r="AC7" s="8"/>
    </row>
    <row r="8" spans="1:29" s="1" customFormat="1" ht="15">
      <c r="A8" s="6">
        <v>120</v>
      </c>
      <c r="B8" s="5">
        <v>175.16666666666666</v>
      </c>
      <c r="C8" s="5">
        <v>9.325592027676773</v>
      </c>
      <c r="D8" s="8"/>
      <c r="E8" s="9" t="s">
        <v>10</v>
      </c>
      <c r="F8" s="5" t="s">
        <v>90</v>
      </c>
      <c r="G8" s="9"/>
      <c r="H8" s="8"/>
      <c r="I8" s="5"/>
      <c r="J8" s="5"/>
      <c r="K8" s="5"/>
      <c r="L8" s="8"/>
      <c r="M8" s="5"/>
      <c r="N8" s="5"/>
      <c r="O8" s="5"/>
      <c r="P8" s="8"/>
      <c r="Q8" s="16"/>
      <c r="R8" s="3"/>
      <c r="S8" s="3"/>
      <c r="T8" s="16"/>
      <c r="U8" s="23"/>
      <c r="V8" s="23"/>
      <c r="W8" s="23"/>
      <c r="X8" s="8"/>
      <c r="Y8" s="8"/>
      <c r="Z8" s="8"/>
      <c r="AA8" s="8"/>
      <c r="AB8" s="8"/>
      <c r="AC8" s="8"/>
    </row>
    <row r="9" spans="8:23" s="16" customFormat="1" ht="15">
      <c r="H9" s="8"/>
      <c r="I9" s="5"/>
      <c r="J9" s="5" t="s">
        <v>91</v>
      </c>
      <c r="K9" s="5"/>
      <c r="L9" s="8"/>
      <c r="M9" s="5"/>
      <c r="N9" s="5" t="s">
        <v>92</v>
      </c>
      <c r="O9" s="5"/>
      <c r="P9" s="8"/>
      <c r="R9" s="3"/>
      <c r="S9" s="3"/>
      <c r="U9" s="23"/>
      <c r="V9" s="23"/>
      <c r="W9" s="23"/>
    </row>
    <row r="10" ht="15">
      <c r="A10" s="17" t="s">
        <v>17</v>
      </c>
    </row>
    <row r="11" spans="2:4" ht="15">
      <c r="B11" s="11"/>
      <c r="C11" s="8"/>
      <c r="D11" s="8"/>
    </row>
    <row r="12" spans="1:15" ht="15">
      <c r="A12" s="28" t="s">
        <v>93</v>
      </c>
      <c r="B12" s="8"/>
      <c r="C12" s="16"/>
      <c r="M12" s="16"/>
      <c r="N12" s="16"/>
      <c r="O12" s="16"/>
    </row>
    <row r="13" spans="1:15" ht="15">
      <c r="A13" s="27" t="s">
        <v>54</v>
      </c>
      <c r="B13" s="8"/>
      <c r="C13" s="16"/>
      <c r="M13" s="16"/>
      <c r="N13" s="8"/>
      <c r="O13" s="8"/>
    </row>
    <row r="14" spans="2:15" ht="15">
      <c r="B14" s="16"/>
      <c r="C14" s="16"/>
      <c r="M14" s="16"/>
      <c r="N14" s="8"/>
      <c r="O14" s="8"/>
    </row>
    <row r="15" spans="13:15" ht="15">
      <c r="M15" s="16"/>
      <c r="N15" s="8"/>
      <c r="O15" s="8"/>
    </row>
    <row r="16" spans="13:15" ht="15">
      <c r="M16" s="16"/>
      <c r="N16" s="8"/>
      <c r="O16" s="8"/>
    </row>
    <row r="17" spans="13:15" ht="15">
      <c r="M17" s="16"/>
      <c r="N17" s="8"/>
      <c r="O17" s="8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Z30"/>
  <sheetViews>
    <sheetView tabSelected="1" zoomScalePageLayoutView="0" workbookViewId="0" topLeftCell="A4">
      <selection activeCell="A1" sqref="A1"/>
    </sheetView>
  </sheetViews>
  <sheetFormatPr defaultColWidth="9.140625" defaultRowHeight="15"/>
  <cols>
    <col min="1" max="1" width="29.57421875" style="3" customWidth="1"/>
    <col min="2" max="2" width="16.28125" style="3" customWidth="1"/>
    <col min="3" max="3" width="17.8515625" style="3" customWidth="1"/>
    <col min="4" max="5" width="9.140625" style="3" customWidth="1"/>
    <col min="6" max="6" width="13.28125" style="3" customWidth="1"/>
    <col min="7" max="7" width="13.8515625" style="3" customWidth="1"/>
    <col min="8" max="8" width="16.7109375" style="3" customWidth="1"/>
    <col min="9" max="9" width="15.28125" style="3" customWidth="1"/>
    <col min="10" max="10" width="15.140625" style="3" customWidth="1"/>
    <col min="11" max="11" width="15.7109375" style="16" customWidth="1"/>
    <col min="12" max="12" width="21.140625" style="3" customWidth="1"/>
    <col min="13" max="13" width="16.57421875" style="3" customWidth="1"/>
    <col min="14" max="14" width="16.28125" style="3" customWidth="1"/>
    <col min="15" max="16" width="9.140625" style="3" customWidth="1"/>
    <col min="17" max="17" width="12.421875" style="3" customWidth="1"/>
    <col min="18" max="18" width="15.7109375" style="3" customWidth="1"/>
    <col min="19" max="19" width="9.140625" style="16" customWidth="1"/>
    <col min="20" max="20" width="17.57421875" style="3" customWidth="1"/>
    <col min="21" max="24" width="9.140625" style="3" customWidth="1"/>
    <col min="25" max="25" width="11.140625" style="3" customWidth="1"/>
    <col min="26" max="26" width="13.8515625" style="3" customWidth="1"/>
    <col min="27" max="27" width="9.140625" style="16" customWidth="1"/>
    <col min="28" max="31" width="9.140625" style="3" customWidth="1"/>
    <col min="32" max="32" width="10.140625" style="3" customWidth="1"/>
    <col min="33" max="33" width="11.140625" style="3" customWidth="1"/>
    <col min="34" max="34" width="14.7109375" style="3" customWidth="1"/>
    <col min="35" max="35" width="9.140625" style="16" customWidth="1"/>
    <col min="36" max="36" width="9.140625" style="37" customWidth="1"/>
    <col min="37" max="45" width="9.140625" style="23" customWidth="1"/>
    <col min="46" max="46" width="9.7109375" style="16" customWidth="1"/>
    <col min="47" max="54" width="9.140625" style="16" customWidth="1"/>
    <col min="55" max="16384" width="9.140625" style="3" customWidth="1"/>
  </cols>
  <sheetData>
    <row r="1" spans="1:35" s="1" customFormat="1" ht="15">
      <c r="A1" s="5"/>
      <c r="B1" s="5" t="s">
        <v>0</v>
      </c>
      <c r="C1" s="5" t="s">
        <v>28</v>
      </c>
      <c r="D1" s="5"/>
      <c r="E1" s="5"/>
      <c r="F1" s="5"/>
      <c r="G1" s="5"/>
      <c r="H1" s="5"/>
      <c r="I1" s="5"/>
      <c r="J1" s="5"/>
      <c r="K1" s="8"/>
      <c r="L1" s="5"/>
      <c r="M1" s="5" t="s">
        <v>0</v>
      </c>
      <c r="N1" s="5" t="s">
        <v>25</v>
      </c>
      <c r="O1" s="5"/>
      <c r="P1" s="5"/>
      <c r="Q1" s="5"/>
      <c r="R1" s="5"/>
      <c r="S1" s="16"/>
      <c r="T1" s="4"/>
      <c r="U1" s="4" t="s">
        <v>1</v>
      </c>
      <c r="V1" s="4"/>
      <c r="W1" s="4"/>
      <c r="X1" s="4"/>
      <c r="Y1" s="4"/>
      <c r="Z1" s="4"/>
      <c r="AA1" s="16"/>
      <c r="AB1" s="4"/>
      <c r="AC1" s="4" t="s">
        <v>2</v>
      </c>
      <c r="AD1" s="4"/>
      <c r="AE1" s="4"/>
      <c r="AF1" s="4"/>
      <c r="AG1" s="4"/>
      <c r="AH1" s="4"/>
      <c r="AI1" s="16"/>
    </row>
    <row r="2" spans="1:35" s="1" customFormat="1" ht="15">
      <c r="A2" s="6"/>
      <c r="B2" s="6" t="s">
        <v>33</v>
      </c>
      <c r="C2" s="6"/>
      <c r="D2" s="6"/>
      <c r="E2" s="6"/>
      <c r="F2" s="6"/>
      <c r="G2" s="6"/>
      <c r="H2" s="6"/>
      <c r="I2" s="6"/>
      <c r="J2" s="6"/>
      <c r="K2" s="8"/>
      <c r="L2" s="6"/>
      <c r="M2" s="6" t="s">
        <v>33</v>
      </c>
      <c r="N2" s="6"/>
      <c r="O2" s="6"/>
      <c r="P2" s="6"/>
      <c r="Q2" s="6"/>
      <c r="R2" s="6"/>
      <c r="S2" s="16"/>
      <c r="T2" s="15"/>
      <c r="U2" s="6" t="s">
        <v>33</v>
      </c>
      <c r="V2" s="15"/>
      <c r="W2" s="15"/>
      <c r="X2" s="15"/>
      <c r="Y2" s="15"/>
      <c r="Z2" s="15"/>
      <c r="AA2" s="16"/>
      <c r="AB2" s="15"/>
      <c r="AC2" s="6" t="s">
        <v>33</v>
      </c>
      <c r="AD2" s="15"/>
      <c r="AE2" s="15"/>
      <c r="AF2" s="15"/>
      <c r="AG2" s="15"/>
      <c r="AH2" s="15"/>
      <c r="AI2" s="16"/>
    </row>
    <row r="3" spans="1:36" s="1" customFormat="1" ht="15">
      <c r="A3" s="12" t="s">
        <v>94</v>
      </c>
      <c r="B3" s="12" t="s">
        <v>20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5</v>
      </c>
      <c r="H3" s="12" t="s">
        <v>36</v>
      </c>
      <c r="I3" s="12" t="s">
        <v>37</v>
      </c>
      <c r="J3" s="12"/>
      <c r="K3" s="8"/>
      <c r="L3" s="12" t="s">
        <v>80</v>
      </c>
      <c r="M3" s="12" t="s">
        <v>5</v>
      </c>
      <c r="N3" s="12" t="s">
        <v>6</v>
      </c>
      <c r="O3" s="12" t="s">
        <v>7</v>
      </c>
      <c r="P3" s="12" t="s">
        <v>8</v>
      </c>
      <c r="Q3" s="5" t="s">
        <v>19</v>
      </c>
      <c r="R3" s="12" t="s">
        <v>37</v>
      </c>
      <c r="S3" s="16"/>
      <c r="T3" s="18" t="s">
        <v>35</v>
      </c>
      <c r="U3" s="18" t="s">
        <v>5</v>
      </c>
      <c r="V3" s="18" t="s">
        <v>6</v>
      </c>
      <c r="W3" s="18" t="s">
        <v>7</v>
      </c>
      <c r="X3" s="18" t="s">
        <v>8</v>
      </c>
      <c r="Y3" s="4" t="s">
        <v>16</v>
      </c>
      <c r="Z3" s="12" t="s">
        <v>37</v>
      </c>
      <c r="AA3" s="16"/>
      <c r="AB3" s="18" t="s">
        <v>35</v>
      </c>
      <c r="AC3" s="18" t="s">
        <v>5</v>
      </c>
      <c r="AD3" s="18" t="s">
        <v>6</v>
      </c>
      <c r="AE3" s="18" t="s">
        <v>7</v>
      </c>
      <c r="AF3" s="18" t="s">
        <v>8</v>
      </c>
      <c r="AG3" s="4" t="s">
        <v>16</v>
      </c>
      <c r="AH3" s="12" t="s">
        <v>37</v>
      </c>
      <c r="AI3" s="16"/>
      <c r="AJ3" s="12" t="s">
        <v>81</v>
      </c>
    </row>
    <row r="4" spans="1:36" s="1" customFormat="1" ht="15">
      <c r="A4" s="7">
        <v>1</v>
      </c>
      <c r="B4" s="1">
        <v>240</v>
      </c>
      <c r="C4" s="1">
        <v>227</v>
      </c>
      <c r="D4" s="1">
        <v>203</v>
      </c>
      <c r="E4" s="1">
        <v>182</v>
      </c>
      <c r="F4" s="1">
        <v>177</v>
      </c>
      <c r="G4" s="1">
        <v>164</v>
      </c>
      <c r="H4" s="1">
        <v>21370</v>
      </c>
      <c r="I4" s="1">
        <f aca="true" t="shared" si="0" ref="I4:I9">(H4/J4)</f>
        <v>356.1666666666667</v>
      </c>
      <c r="J4" s="1">
        <v>60</v>
      </c>
      <c r="K4" s="8"/>
      <c r="L4" s="7">
        <v>1</v>
      </c>
      <c r="M4" s="1">
        <v>164</v>
      </c>
      <c r="N4" s="1">
        <v>125</v>
      </c>
      <c r="O4" s="1">
        <v>87</v>
      </c>
      <c r="P4" s="1">
        <v>75</v>
      </c>
      <c r="Q4" s="13">
        <f aca="true" t="shared" si="1" ref="Q4:Q9">1-(O4/M4)</f>
        <v>0.4695121951219512</v>
      </c>
      <c r="R4" s="1">
        <v>4507</v>
      </c>
      <c r="S4" s="16"/>
      <c r="T4" s="15">
        <v>1</v>
      </c>
      <c r="U4" s="3">
        <v>13</v>
      </c>
      <c r="V4" s="3">
        <v>32</v>
      </c>
      <c r="W4" s="3">
        <v>17</v>
      </c>
      <c r="X4" s="3">
        <v>11</v>
      </c>
      <c r="Y4" s="13">
        <f aca="true" t="shared" si="2" ref="Y4:Y9">1-(W4/V4)</f>
        <v>0.46875</v>
      </c>
      <c r="Z4" s="8">
        <v>863</v>
      </c>
      <c r="AA4" s="11"/>
      <c r="AB4" s="15">
        <v>1</v>
      </c>
      <c r="AC4" s="1">
        <v>25</v>
      </c>
      <c r="AD4" s="1">
        <v>47</v>
      </c>
      <c r="AE4" s="1">
        <v>38</v>
      </c>
      <c r="AF4" s="1">
        <v>32</v>
      </c>
      <c r="AG4" s="13">
        <f aca="true" t="shared" si="3" ref="AG4:AG9">1-(AE4/AD4)</f>
        <v>0.19148936170212771</v>
      </c>
      <c r="AH4" s="8">
        <v>1736</v>
      </c>
      <c r="AI4" s="16"/>
      <c r="AJ4" s="34">
        <v>15.2</v>
      </c>
    </row>
    <row r="5" spans="1:36" s="1" customFormat="1" ht="15">
      <c r="A5" s="7">
        <v>2</v>
      </c>
      <c r="B5" s="1">
        <v>251</v>
      </c>
      <c r="C5" s="1">
        <v>232</v>
      </c>
      <c r="D5" s="1">
        <v>207</v>
      </c>
      <c r="E5" s="1">
        <v>188</v>
      </c>
      <c r="F5" s="1">
        <v>182</v>
      </c>
      <c r="G5" s="1">
        <v>168</v>
      </c>
      <c r="H5" s="1">
        <v>21945</v>
      </c>
      <c r="I5" s="1">
        <f t="shared" si="0"/>
        <v>365.75</v>
      </c>
      <c r="J5" s="1">
        <v>60</v>
      </c>
      <c r="K5" s="8"/>
      <c r="L5" s="7">
        <v>2</v>
      </c>
      <c r="M5" s="1">
        <v>168</v>
      </c>
      <c r="N5" s="1">
        <v>134</v>
      </c>
      <c r="O5" s="1">
        <v>108</v>
      </c>
      <c r="P5" s="1">
        <v>85</v>
      </c>
      <c r="Q5" s="13">
        <f t="shared" si="1"/>
        <v>0.3571428571428571</v>
      </c>
      <c r="R5" s="1">
        <v>5158</v>
      </c>
      <c r="S5" s="16"/>
      <c r="T5" s="15">
        <v>2</v>
      </c>
      <c r="U5" s="3">
        <v>16</v>
      </c>
      <c r="V5" s="3">
        <v>35</v>
      </c>
      <c r="W5" s="3">
        <v>20</v>
      </c>
      <c r="X5" s="3">
        <v>13</v>
      </c>
      <c r="Y5" s="13">
        <f t="shared" si="2"/>
        <v>0.4285714285714286</v>
      </c>
      <c r="Z5" s="8">
        <v>989</v>
      </c>
      <c r="AA5" s="11"/>
      <c r="AB5" s="15">
        <v>2</v>
      </c>
      <c r="AC5" s="1">
        <v>29</v>
      </c>
      <c r="AD5" s="1">
        <v>52</v>
      </c>
      <c r="AE5" s="1">
        <v>42</v>
      </c>
      <c r="AF5" s="1">
        <v>35</v>
      </c>
      <c r="AG5" s="13">
        <f t="shared" si="3"/>
        <v>0.1923076923076923</v>
      </c>
      <c r="AH5" s="8">
        <v>1919</v>
      </c>
      <c r="AI5" s="16"/>
      <c r="AJ5" s="34">
        <v>12.2</v>
      </c>
    </row>
    <row r="6" spans="1:36" s="1" customFormat="1" ht="15">
      <c r="A6" s="7">
        <v>3</v>
      </c>
      <c r="B6" s="1">
        <v>259</v>
      </c>
      <c r="C6" s="1">
        <v>239</v>
      </c>
      <c r="D6" s="1">
        <v>211</v>
      </c>
      <c r="E6" s="1">
        <v>194</v>
      </c>
      <c r="F6" s="1">
        <v>190</v>
      </c>
      <c r="G6" s="1">
        <v>171</v>
      </c>
      <c r="H6" s="1">
        <v>22612.5</v>
      </c>
      <c r="I6" s="1">
        <f t="shared" si="0"/>
        <v>376.875</v>
      </c>
      <c r="J6" s="1">
        <v>60</v>
      </c>
      <c r="K6" s="8"/>
      <c r="L6" s="7">
        <v>3</v>
      </c>
      <c r="M6" s="1">
        <v>171</v>
      </c>
      <c r="N6" s="1">
        <v>137</v>
      </c>
      <c r="O6" s="1">
        <v>114</v>
      </c>
      <c r="P6" s="1">
        <v>91</v>
      </c>
      <c r="Q6" s="13">
        <f t="shared" si="1"/>
        <v>0.33333333333333337</v>
      </c>
      <c r="R6" s="1">
        <v>5392</v>
      </c>
      <c r="S6" s="16"/>
      <c r="T6" s="15">
        <v>3</v>
      </c>
      <c r="U6" s="3">
        <v>17</v>
      </c>
      <c r="V6" s="3">
        <v>38</v>
      </c>
      <c r="W6" s="3">
        <v>24</v>
      </c>
      <c r="X6" s="3">
        <v>15</v>
      </c>
      <c r="Y6" s="13">
        <f t="shared" si="2"/>
        <v>0.368421052631579</v>
      </c>
      <c r="Z6" s="8">
        <v>1129</v>
      </c>
      <c r="AA6" s="11"/>
      <c r="AB6" s="15">
        <v>3</v>
      </c>
      <c r="AC6" s="1">
        <v>31</v>
      </c>
      <c r="AD6" s="1">
        <v>54</v>
      </c>
      <c r="AE6" s="1">
        <v>48</v>
      </c>
      <c r="AF6" s="1">
        <v>41</v>
      </c>
      <c r="AG6" s="13">
        <f t="shared" si="3"/>
        <v>0.11111111111111116</v>
      </c>
      <c r="AH6" s="8">
        <v>2139</v>
      </c>
      <c r="AI6" s="16"/>
      <c r="AJ6" s="34">
        <v>10.7</v>
      </c>
    </row>
    <row r="7" spans="1:36" s="1" customFormat="1" ht="15">
      <c r="A7" s="7">
        <v>4</v>
      </c>
      <c r="B7" s="1">
        <v>262</v>
      </c>
      <c r="C7" s="1">
        <v>241</v>
      </c>
      <c r="D7" s="1">
        <v>217</v>
      </c>
      <c r="E7" s="1">
        <v>203</v>
      </c>
      <c r="F7" s="1">
        <v>196</v>
      </c>
      <c r="G7" s="1">
        <v>177</v>
      </c>
      <c r="H7" s="1">
        <v>23282.5</v>
      </c>
      <c r="I7" s="1">
        <f t="shared" si="0"/>
        <v>388.0416666666667</v>
      </c>
      <c r="J7" s="1">
        <v>60</v>
      </c>
      <c r="K7" s="8"/>
      <c r="L7" s="7">
        <v>4</v>
      </c>
      <c r="M7" s="1">
        <v>177</v>
      </c>
      <c r="N7" s="1">
        <v>141</v>
      </c>
      <c r="O7" s="1">
        <v>121</v>
      </c>
      <c r="P7" s="1">
        <v>97</v>
      </c>
      <c r="Q7" s="13">
        <f t="shared" si="1"/>
        <v>0.3163841807909604</v>
      </c>
      <c r="R7" s="1">
        <v>5666</v>
      </c>
      <c r="S7" s="16"/>
      <c r="T7" s="15">
        <v>4</v>
      </c>
      <c r="U7" s="3">
        <v>21</v>
      </c>
      <c r="V7" s="63">
        <v>42</v>
      </c>
      <c r="W7" s="3">
        <v>27</v>
      </c>
      <c r="X7" s="3">
        <v>17</v>
      </c>
      <c r="Y7" s="13">
        <f t="shared" si="2"/>
        <v>0.3571428571428571</v>
      </c>
      <c r="Z7" s="8">
        <v>1269</v>
      </c>
      <c r="AA7" s="11"/>
      <c r="AB7" s="15">
        <v>4</v>
      </c>
      <c r="AC7" s="1">
        <v>36</v>
      </c>
      <c r="AD7" s="1">
        <v>55</v>
      </c>
      <c r="AE7" s="1">
        <v>54</v>
      </c>
      <c r="AF7" s="1">
        <v>50</v>
      </c>
      <c r="AG7" s="13">
        <f t="shared" si="3"/>
        <v>0.018181818181818188</v>
      </c>
      <c r="AH7" s="8">
        <v>2393</v>
      </c>
      <c r="AI7" s="16"/>
      <c r="AJ7" s="1">
        <v>9.8</v>
      </c>
    </row>
    <row r="8" spans="1:36" s="1" customFormat="1" ht="15">
      <c r="A8" s="7">
        <v>5</v>
      </c>
      <c r="B8" s="1">
        <v>265</v>
      </c>
      <c r="C8" s="1">
        <v>249</v>
      </c>
      <c r="D8" s="1">
        <v>224</v>
      </c>
      <c r="E8" s="1">
        <v>206</v>
      </c>
      <c r="F8" s="1">
        <v>199</v>
      </c>
      <c r="G8" s="1">
        <v>182</v>
      </c>
      <c r="H8" s="1">
        <v>23810</v>
      </c>
      <c r="I8" s="1">
        <f t="shared" si="0"/>
        <v>396.8333333333333</v>
      </c>
      <c r="J8" s="1">
        <v>60</v>
      </c>
      <c r="K8" s="8"/>
      <c r="L8" s="7">
        <v>5</v>
      </c>
      <c r="M8" s="1">
        <v>182</v>
      </c>
      <c r="N8" s="1">
        <v>146</v>
      </c>
      <c r="O8" s="1">
        <v>125</v>
      </c>
      <c r="P8" s="1">
        <v>101</v>
      </c>
      <c r="Q8" s="13">
        <f t="shared" si="1"/>
        <v>0.3131868131868132</v>
      </c>
      <c r="R8" s="1">
        <v>5864</v>
      </c>
      <c r="S8" s="16"/>
      <c r="T8" s="15">
        <v>5</v>
      </c>
      <c r="U8" s="3">
        <v>23</v>
      </c>
      <c r="V8" s="3">
        <v>43</v>
      </c>
      <c r="W8" s="3">
        <v>28</v>
      </c>
      <c r="X8" s="3">
        <v>18</v>
      </c>
      <c r="Y8" s="13">
        <f t="shared" si="2"/>
        <v>0.34883720930232553</v>
      </c>
      <c r="Z8" s="8">
        <v>1318</v>
      </c>
      <c r="AA8" s="11"/>
      <c r="AB8" s="15">
        <v>5</v>
      </c>
      <c r="AC8" s="1">
        <v>39</v>
      </c>
      <c r="AD8" s="1">
        <v>61</v>
      </c>
      <c r="AE8" s="1">
        <v>55</v>
      </c>
      <c r="AF8" s="1">
        <v>51</v>
      </c>
      <c r="AG8" s="13">
        <f t="shared" si="3"/>
        <v>0.09836065573770492</v>
      </c>
      <c r="AH8" s="8">
        <v>2500</v>
      </c>
      <c r="AI8" s="16"/>
      <c r="AJ8" s="34">
        <v>9.4</v>
      </c>
    </row>
    <row r="9" spans="1:36" s="1" customFormat="1" ht="15">
      <c r="A9" s="7">
        <v>6</v>
      </c>
      <c r="B9" s="1">
        <v>273</v>
      </c>
      <c r="C9" s="1">
        <v>255</v>
      </c>
      <c r="D9" s="1">
        <v>233</v>
      </c>
      <c r="E9" s="1">
        <v>214</v>
      </c>
      <c r="F9" s="1">
        <v>208</v>
      </c>
      <c r="G9" s="1">
        <v>189</v>
      </c>
      <c r="H9" s="1">
        <v>24727.5</v>
      </c>
      <c r="I9" s="1">
        <f t="shared" si="0"/>
        <v>412.125</v>
      </c>
      <c r="J9" s="1">
        <v>60</v>
      </c>
      <c r="K9" s="8"/>
      <c r="L9" s="7">
        <v>6</v>
      </c>
      <c r="M9" s="1">
        <v>189</v>
      </c>
      <c r="N9" s="1">
        <v>152</v>
      </c>
      <c r="O9" s="1">
        <v>132</v>
      </c>
      <c r="P9" s="1">
        <v>106</v>
      </c>
      <c r="Q9" s="13">
        <f t="shared" si="1"/>
        <v>0.3015873015873016</v>
      </c>
      <c r="R9" s="1">
        <v>6151</v>
      </c>
      <c r="S9" s="16"/>
      <c r="T9" s="15">
        <v>6</v>
      </c>
      <c r="U9" s="3">
        <v>24</v>
      </c>
      <c r="V9" s="3">
        <v>45</v>
      </c>
      <c r="W9" s="3">
        <v>33</v>
      </c>
      <c r="X9" s="3">
        <v>23</v>
      </c>
      <c r="Y9" s="13">
        <f t="shared" si="2"/>
        <v>0.2666666666666667</v>
      </c>
      <c r="Z9" s="8">
        <v>1503</v>
      </c>
      <c r="AA9" s="11"/>
      <c r="AB9" s="15">
        <v>6</v>
      </c>
      <c r="AC9" s="1">
        <v>43</v>
      </c>
      <c r="AD9" s="1">
        <v>63</v>
      </c>
      <c r="AE9" s="1">
        <v>56</v>
      </c>
      <c r="AF9" s="1">
        <v>54</v>
      </c>
      <c r="AG9" s="13">
        <f t="shared" si="3"/>
        <v>0.11111111111111116</v>
      </c>
      <c r="AH9" s="8">
        <v>2590</v>
      </c>
      <c r="AI9" s="16"/>
      <c r="AJ9" s="34">
        <v>2.4</v>
      </c>
    </row>
    <row r="10" spans="1:36" s="1" customFormat="1" ht="15">
      <c r="A10" s="6" t="s">
        <v>15</v>
      </c>
      <c r="B10" s="5">
        <f>AVERAGE(B4:B9)</f>
        <v>258.3333333333333</v>
      </c>
      <c r="C10" s="5">
        <f aca="true" t="shared" si="4" ref="C10:I10">AVERAGE(C4:C9)</f>
        <v>240.5</v>
      </c>
      <c r="D10" s="5">
        <f t="shared" si="4"/>
        <v>215.83333333333334</v>
      </c>
      <c r="E10" s="5">
        <f t="shared" si="4"/>
        <v>197.83333333333334</v>
      </c>
      <c r="F10" s="5">
        <f t="shared" si="4"/>
        <v>192</v>
      </c>
      <c r="G10" s="5">
        <f t="shared" si="4"/>
        <v>175.16666666666666</v>
      </c>
      <c r="H10" s="5">
        <f t="shared" si="4"/>
        <v>22957.916666666668</v>
      </c>
      <c r="I10" s="5">
        <f t="shared" si="4"/>
        <v>382.6319444444445</v>
      </c>
      <c r="J10" s="5"/>
      <c r="K10" s="8"/>
      <c r="L10" s="6" t="s">
        <v>15</v>
      </c>
      <c r="M10" s="5">
        <f aca="true" t="shared" si="5" ref="M10:R10">AVERAGE(M4:M9)</f>
        <v>175.16666666666666</v>
      </c>
      <c r="N10" s="5">
        <f t="shared" si="5"/>
        <v>139.16666666666666</v>
      </c>
      <c r="O10" s="5">
        <f t="shared" si="5"/>
        <v>114.5</v>
      </c>
      <c r="P10" s="5">
        <f t="shared" si="5"/>
        <v>92.5</v>
      </c>
      <c r="Q10" s="13">
        <f t="shared" si="5"/>
        <v>0.34852444686053613</v>
      </c>
      <c r="R10" s="5">
        <f t="shared" si="5"/>
        <v>5456.333333333333</v>
      </c>
      <c r="S10" s="8"/>
      <c r="T10" s="15" t="s">
        <v>15</v>
      </c>
      <c r="U10" s="5">
        <f aca="true" t="shared" si="6" ref="U10:Z10">AVERAGE(U4:U9)</f>
        <v>19</v>
      </c>
      <c r="V10" s="5">
        <f>AVERAGE(V4:V9)</f>
        <v>39.166666666666664</v>
      </c>
      <c r="W10" s="5">
        <f t="shared" si="6"/>
        <v>24.833333333333332</v>
      </c>
      <c r="X10" s="5">
        <f t="shared" si="6"/>
        <v>16.166666666666668</v>
      </c>
      <c r="Y10" s="13">
        <f t="shared" si="6"/>
        <v>0.3730648690524762</v>
      </c>
      <c r="Z10" s="5">
        <f t="shared" si="6"/>
        <v>1178.5</v>
      </c>
      <c r="AA10" s="11"/>
      <c r="AB10" s="15" t="s">
        <v>15</v>
      </c>
      <c r="AC10" s="5">
        <f aca="true" t="shared" si="7" ref="AC10:AH10">AVERAGE(AC4:AC9)</f>
        <v>33.833333333333336</v>
      </c>
      <c r="AD10" s="5">
        <f t="shared" si="7"/>
        <v>55.333333333333336</v>
      </c>
      <c r="AE10" s="5">
        <f t="shared" si="7"/>
        <v>48.833333333333336</v>
      </c>
      <c r="AF10" s="5">
        <f t="shared" si="7"/>
        <v>43.833333333333336</v>
      </c>
      <c r="AG10" s="13">
        <f t="shared" si="7"/>
        <v>0.12042695835859424</v>
      </c>
      <c r="AH10" s="5">
        <f t="shared" si="7"/>
        <v>2212.8333333333335</v>
      </c>
      <c r="AI10" s="8"/>
      <c r="AJ10" s="9">
        <f>AVERAGE(AJ4:AJ9)</f>
        <v>9.949999999999998</v>
      </c>
    </row>
    <row r="11" spans="1:36" s="1" customFormat="1" ht="15">
      <c r="A11" s="6" t="s">
        <v>12</v>
      </c>
      <c r="B11" s="5">
        <f>STDEV(B4:B9)</f>
        <v>11.518101695447163</v>
      </c>
      <c r="C11" s="5">
        <f aca="true" t="shared" si="8" ref="C11:I11">STDEV(C4:C9)</f>
        <v>10.387492478938313</v>
      </c>
      <c r="D11" s="5">
        <f t="shared" si="8"/>
        <v>11.214573851317882</v>
      </c>
      <c r="E11" s="5">
        <f t="shared" si="8"/>
        <v>11.973582031567187</v>
      </c>
      <c r="F11" s="5">
        <f t="shared" si="8"/>
        <v>11.40175425099138</v>
      </c>
      <c r="G11" s="5">
        <f t="shared" si="8"/>
        <v>9.325592027676773</v>
      </c>
      <c r="H11" s="5">
        <f t="shared" si="8"/>
        <v>1235.2827780175269</v>
      </c>
      <c r="I11" s="5">
        <f t="shared" si="8"/>
        <v>20.588046300290287</v>
      </c>
      <c r="J11" s="5"/>
      <c r="K11" s="8"/>
      <c r="L11" s="6" t="s">
        <v>12</v>
      </c>
      <c r="M11" s="5">
        <f aca="true" t="shared" si="9" ref="M11:R11">STDEV(M4:M9)</f>
        <v>9.325592027676773</v>
      </c>
      <c r="N11" s="5">
        <f t="shared" si="9"/>
        <v>9.453394452082579</v>
      </c>
      <c r="O11" s="5">
        <f t="shared" si="9"/>
        <v>15.858751527153705</v>
      </c>
      <c r="P11" s="5">
        <f t="shared" si="9"/>
        <v>11.309288218097548</v>
      </c>
      <c r="Q11" s="13">
        <f t="shared" si="9"/>
        <v>0.062334457274352724</v>
      </c>
      <c r="R11" s="5">
        <f t="shared" si="9"/>
        <v>580.8768085116402</v>
      </c>
      <c r="S11" s="8"/>
      <c r="T11" s="15" t="s">
        <v>12</v>
      </c>
      <c r="U11" s="5">
        <f aca="true" t="shared" si="10" ref="U11:Z11">STDEV(U4:U9)</f>
        <v>4.33589667773576</v>
      </c>
      <c r="V11" s="5">
        <f>STDEV(V4:V9)</f>
        <v>5.0365331992022835</v>
      </c>
      <c r="W11" s="5">
        <f t="shared" si="10"/>
        <v>5.776388721914991</v>
      </c>
      <c r="X11" s="5">
        <f t="shared" si="10"/>
        <v>4.215052391924287</v>
      </c>
      <c r="Y11" s="13">
        <f t="shared" si="10"/>
        <v>0.06988455465434026</v>
      </c>
      <c r="Z11" s="5">
        <f t="shared" si="10"/>
        <v>232.74513958405234</v>
      </c>
      <c r="AA11" s="11"/>
      <c r="AB11" s="15" t="s">
        <v>12</v>
      </c>
      <c r="AC11" s="5">
        <f aca="true" t="shared" si="11" ref="AC11:AH11">STDEV(AC4:AC9)</f>
        <v>6.705718952257588</v>
      </c>
      <c r="AD11" s="5">
        <f t="shared" si="11"/>
        <v>5.887840577551877</v>
      </c>
      <c r="AE11" s="5">
        <f t="shared" si="11"/>
        <v>7.494442385305713</v>
      </c>
      <c r="AF11" s="5">
        <f t="shared" si="11"/>
        <v>9.152413160837245</v>
      </c>
      <c r="AG11" s="13">
        <f t="shared" si="11"/>
        <v>0.06531656069179113</v>
      </c>
      <c r="AH11" s="5">
        <f t="shared" si="11"/>
        <v>339.51107002079686</v>
      </c>
      <c r="AI11" s="8"/>
      <c r="AJ11" s="9">
        <f>STDEV(AJ4:AJ9)</f>
        <v>4.2547620379993125</v>
      </c>
    </row>
    <row r="12" spans="1:36" s="1" customFormat="1" ht="15">
      <c r="A12" s="6" t="s">
        <v>14</v>
      </c>
      <c r="B12" s="6">
        <f>MAX(B4:B9)</f>
        <v>273</v>
      </c>
      <c r="C12" s="6">
        <f aca="true" t="shared" si="12" ref="C12:I12">MAX(C4:C9)</f>
        <v>255</v>
      </c>
      <c r="D12" s="6">
        <f t="shared" si="12"/>
        <v>233</v>
      </c>
      <c r="E12" s="6">
        <f t="shared" si="12"/>
        <v>214</v>
      </c>
      <c r="F12" s="6">
        <f t="shared" si="12"/>
        <v>208</v>
      </c>
      <c r="G12" s="6">
        <f t="shared" si="12"/>
        <v>189</v>
      </c>
      <c r="H12" s="6">
        <f t="shared" si="12"/>
        <v>24727.5</v>
      </c>
      <c r="I12" s="6">
        <f t="shared" si="12"/>
        <v>412.125</v>
      </c>
      <c r="J12" s="6"/>
      <c r="K12" s="8"/>
      <c r="L12" s="6" t="s">
        <v>14</v>
      </c>
      <c r="M12" s="6">
        <f aca="true" t="shared" si="13" ref="M12:R12">MAX(M4:M9)</f>
        <v>189</v>
      </c>
      <c r="N12" s="6">
        <f t="shared" si="13"/>
        <v>152</v>
      </c>
      <c r="O12" s="6">
        <f t="shared" si="13"/>
        <v>132</v>
      </c>
      <c r="P12" s="6">
        <f t="shared" si="13"/>
        <v>106</v>
      </c>
      <c r="Q12" s="13">
        <f t="shared" si="13"/>
        <v>0.4695121951219512</v>
      </c>
      <c r="R12" s="6">
        <f t="shared" si="13"/>
        <v>6151</v>
      </c>
      <c r="S12" s="16"/>
      <c r="T12" s="15" t="s">
        <v>14</v>
      </c>
      <c r="U12" s="15">
        <f aca="true" t="shared" si="14" ref="U12:Z12">MAX(U4:U9)</f>
        <v>24</v>
      </c>
      <c r="V12" s="15">
        <f>MAX(V4:V9)</f>
        <v>45</v>
      </c>
      <c r="W12" s="15">
        <f t="shared" si="14"/>
        <v>33</v>
      </c>
      <c r="X12" s="15">
        <f t="shared" si="14"/>
        <v>23</v>
      </c>
      <c r="Y12" s="13">
        <f t="shared" si="14"/>
        <v>0.46875</v>
      </c>
      <c r="Z12" s="6">
        <f t="shared" si="14"/>
        <v>1503</v>
      </c>
      <c r="AA12" s="11"/>
      <c r="AB12" s="15" t="s">
        <v>14</v>
      </c>
      <c r="AC12" s="6">
        <f aca="true" t="shared" si="15" ref="AC12:AH12">MAX(AC4:AC9)</f>
        <v>43</v>
      </c>
      <c r="AD12" s="6">
        <f t="shared" si="15"/>
        <v>63</v>
      </c>
      <c r="AE12" s="6">
        <f t="shared" si="15"/>
        <v>56</v>
      </c>
      <c r="AF12" s="6">
        <f t="shared" si="15"/>
        <v>54</v>
      </c>
      <c r="AG12" s="13">
        <f t="shared" si="15"/>
        <v>0.1923076923076923</v>
      </c>
      <c r="AH12" s="6">
        <f t="shared" si="15"/>
        <v>2590</v>
      </c>
      <c r="AI12" s="16"/>
      <c r="AJ12" s="64">
        <f>MAX(AJ4:AJ9)</f>
        <v>15.2</v>
      </c>
    </row>
    <row r="13" spans="1:36" s="1" customFormat="1" ht="15">
      <c r="A13" s="6" t="s">
        <v>13</v>
      </c>
      <c r="B13" s="6">
        <f>MIN(B4:B9)</f>
        <v>240</v>
      </c>
      <c r="C13" s="6">
        <f aca="true" t="shared" si="16" ref="C13:I13">MIN(C4:C9)</f>
        <v>227</v>
      </c>
      <c r="D13" s="6">
        <f t="shared" si="16"/>
        <v>203</v>
      </c>
      <c r="E13" s="6">
        <f t="shared" si="16"/>
        <v>182</v>
      </c>
      <c r="F13" s="6">
        <f t="shared" si="16"/>
        <v>177</v>
      </c>
      <c r="G13" s="6">
        <f t="shared" si="16"/>
        <v>164</v>
      </c>
      <c r="H13" s="6">
        <f t="shared" si="16"/>
        <v>21370</v>
      </c>
      <c r="I13" s="6">
        <f t="shared" si="16"/>
        <v>356.1666666666667</v>
      </c>
      <c r="J13" s="6"/>
      <c r="K13" s="8"/>
      <c r="L13" s="6" t="s">
        <v>13</v>
      </c>
      <c r="M13" s="6">
        <f aca="true" t="shared" si="17" ref="M13:R13">MIN(M4:M9)</f>
        <v>164</v>
      </c>
      <c r="N13" s="6">
        <f t="shared" si="17"/>
        <v>125</v>
      </c>
      <c r="O13" s="6">
        <f t="shared" si="17"/>
        <v>87</v>
      </c>
      <c r="P13" s="6">
        <f t="shared" si="17"/>
        <v>75</v>
      </c>
      <c r="Q13" s="13">
        <f t="shared" si="17"/>
        <v>0.3015873015873016</v>
      </c>
      <c r="R13" s="6">
        <f t="shared" si="17"/>
        <v>4507</v>
      </c>
      <c r="S13" s="16"/>
      <c r="T13" s="15" t="s">
        <v>13</v>
      </c>
      <c r="U13" s="15">
        <f aca="true" t="shared" si="18" ref="U13:Z13">MIN(U4:U9)</f>
        <v>13</v>
      </c>
      <c r="V13" s="15">
        <f>MIN(V4:V9)</f>
        <v>32</v>
      </c>
      <c r="W13" s="15">
        <f t="shared" si="18"/>
        <v>17</v>
      </c>
      <c r="X13" s="15">
        <f t="shared" si="18"/>
        <v>11</v>
      </c>
      <c r="Y13" s="13">
        <f t="shared" si="18"/>
        <v>0.2666666666666667</v>
      </c>
      <c r="Z13" s="6">
        <f t="shared" si="18"/>
        <v>863</v>
      </c>
      <c r="AA13" s="11"/>
      <c r="AB13" s="15" t="s">
        <v>13</v>
      </c>
      <c r="AC13" s="6">
        <f aca="true" t="shared" si="19" ref="AC13:AH13">MIN(AC4:AC9)</f>
        <v>25</v>
      </c>
      <c r="AD13" s="6">
        <f t="shared" si="19"/>
        <v>47</v>
      </c>
      <c r="AE13" s="6">
        <f t="shared" si="19"/>
        <v>38</v>
      </c>
      <c r="AF13" s="6">
        <f t="shared" si="19"/>
        <v>32</v>
      </c>
      <c r="AG13" s="13">
        <f t="shared" si="19"/>
        <v>0.018181818181818188</v>
      </c>
      <c r="AH13" s="6">
        <f t="shared" si="19"/>
        <v>1736</v>
      </c>
      <c r="AI13" s="16"/>
      <c r="AJ13" s="64">
        <f>MIN(AJ4:AJ9)</f>
        <v>2.4</v>
      </c>
    </row>
    <row r="14" spans="1:40" s="1" customFormat="1" ht="15">
      <c r="A14" s="8"/>
      <c r="H14" s="8"/>
      <c r="K14" s="8"/>
      <c r="M14" s="8"/>
      <c r="AA14" s="8"/>
      <c r="AE14" s="8"/>
      <c r="AF14" s="8"/>
      <c r="AG14" s="8"/>
      <c r="AH14" s="8"/>
      <c r="AJ14" s="11"/>
      <c r="AN14" s="2"/>
    </row>
    <row r="15" spans="2:40" s="1" customFormat="1" ht="15">
      <c r="B15" s="8"/>
      <c r="C15" s="8"/>
      <c r="D15" s="8"/>
      <c r="E15" s="8"/>
      <c r="G15" s="8"/>
      <c r="J15" s="5" t="s">
        <v>46</v>
      </c>
      <c r="K15" s="5" t="s">
        <v>47</v>
      </c>
      <c r="L15" s="5" t="s">
        <v>48</v>
      </c>
      <c r="M15" s="8"/>
      <c r="U15" s="3"/>
      <c r="V15" s="3"/>
      <c r="W15" s="3"/>
      <c r="X15" s="3"/>
      <c r="AC15" s="8"/>
      <c r="AG15" s="8"/>
      <c r="AH15" s="8"/>
      <c r="AJ15" s="11"/>
      <c r="AN15" s="2"/>
    </row>
    <row r="16" spans="1:40" s="1" customFormat="1" ht="15">
      <c r="A16" s="28" t="s">
        <v>93</v>
      </c>
      <c r="B16" s="8"/>
      <c r="J16" s="1">
        <v>356.1666666666667</v>
      </c>
      <c r="K16" s="1">
        <v>4507</v>
      </c>
      <c r="L16" s="1">
        <f aca="true" t="shared" si="20" ref="L16:L21">(J16+K16)</f>
        <v>4863.166666666667</v>
      </c>
      <c r="M16" s="8"/>
      <c r="AB16" s="16"/>
      <c r="AC16" s="16"/>
      <c r="AD16" s="16"/>
      <c r="AE16" s="16"/>
      <c r="AF16" s="16"/>
      <c r="AG16" s="16"/>
      <c r="AH16" s="16"/>
      <c r="AJ16" s="11"/>
      <c r="AN16" s="2"/>
    </row>
    <row r="17" spans="1:40" s="1" customFormat="1" ht="15">
      <c r="A17" s="27" t="s">
        <v>54</v>
      </c>
      <c r="B17" s="8"/>
      <c r="J17" s="1">
        <v>365.75</v>
      </c>
      <c r="K17" s="1">
        <v>5158</v>
      </c>
      <c r="L17" s="1">
        <f t="shared" si="20"/>
        <v>5523.75</v>
      </c>
      <c r="M17" s="8"/>
      <c r="AB17" s="16"/>
      <c r="AC17" s="8"/>
      <c r="AD17" s="16"/>
      <c r="AE17" s="16"/>
      <c r="AF17" s="16"/>
      <c r="AG17" s="16"/>
      <c r="AH17" s="16"/>
      <c r="AJ17" s="11"/>
      <c r="AN17" s="2"/>
    </row>
    <row r="18" spans="2:34" s="1" customFormat="1" ht="15">
      <c r="B18" s="8"/>
      <c r="J18" s="1">
        <v>376.875</v>
      </c>
      <c r="K18" s="1">
        <v>5392</v>
      </c>
      <c r="L18" s="1">
        <f t="shared" si="20"/>
        <v>5768.875</v>
      </c>
      <c r="M18" s="8"/>
      <c r="AB18" s="16"/>
      <c r="AC18" s="16"/>
      <c r="AD18" s="16"/>
      <c r="AE18" s="16"/>
      <c r="AF18" s="16"/>
      <c r="AG18" s="16"/>
      <c r="AH18" s="8"/>
    </row>
    <row r="19" spans="2:34" s="1" customFormat="1" ht="15">
      <c r="B19" s="8"/>
      <c r="J19" s="1">
        <v>388.0416666666667</v>
      </c>
      <c r="K19" s="1">
        <v>5666</v>
      </c>
      <c r="L19" s="1">
        <f t="shared" si="20"/>
        <v>6054.041666666667</v>
      </c>
      <c r="AB19" s="16"/>
      <c r="AC19" s="8"/>
      <c r="AD19" s="8"/>
      <c r="AE19" s="8"/>
      <c r="AF19" s="8"/>
      <c r="AG19" s="11"/>
      <c r="AH19" s="8"/>
    </row>
    <row r="20" spans="2:52" s="1" customFormat="1" ht="15">
      <c r="B20" s="8"/>
      <c r="J20" s="1">
        <v>396.8333333333333</v>
      </c>
      <c r="K20" s="1">
        <v>5864</v>
      </c>
      <c r="L20" s="1">
        <f t="shared" si="20"/>
        <v>6260.833333333333</v>
      </c>
      <c r="S20" s="8"/>
      <c r="AA20" s="8"/>
      <c r="AB20" s="16"/>
      <c r="AC20" s="8"/>
      <c r="AD20" s="8"/>
      <c r="AE20" s="8"/>
      <c r="AF20" s="8"/>
      <c r="AG20" s="11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0:52" s="1" customFormat="1" ht="15">
      <c r="J21" s="1">
        <v>412.125</v>
      </c>
      <c r="K21" s="1">
        <v>6151</v>
      </c>
      <c r="L21" s="1">
        <f t="shared" si="20"/>
        <v>6563.125</v>
      </c>
      <c r="S21" s="8"/>
      <c r="AA21" s="8"/>
      <c r="AB21" s="16"/>
      <c r="AC21" s="8"/>
      <c r="AD21" s="8"/>
      <c r="AE21" s="8"/>
      <c r="AF21" s="8"/>
      <c r="AG21" s="11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0:52" s="1" customFormat="1" ht="15">
      <c r="J22" s="5">
        <f>AVERAGE(J16:J21)</f>
        <v>382.6319444444445</v>
      </c>
      <c r="K22" s="5">
        <f>AVERAGE(K16:K21)</f>
        <v>5456.333333333333</v>
      </c>
      <c r="L22" s="5">
        <f>AVERAGE(L16:L21)</f>
        <v>5838.965277777778</v>
      </c>
      <c r="S22" s="8"/>
      <c r="AA22" s="8"/>
      <c r="AB22" s="16"/>
      <c r="AC22" s="8"/>
      <c r="AD22" s="8"/>
      <c r="AE22" s="8"/>
      <c r="AF22" s="8"/>
      <c r="AG22" s="11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0:52" s="1" customFormat="1" ht="15">
      <c r="J23" s="5">
        <f>STDEV(J16:J21)</f>
        <v>20.588046300290287</v>
      </c>
      <c r="K23" s="5">
        <f>STDEV(K16:K21)</f>
        <v>580.8768085116402</v>
      </c>
      <c r="L23" s="5">
        <f>STDEV(L16:L21)</f>
        <v>600.8484102457933</v>
      </c>
      <c r="S23" s="8"/>
      <c r="AA23" s="8"/>
      <c r="AB23" s="16"/>
      <c r="AC23" s="8"/>
      <c r="AD23" s="8"/>
      <c r="AE23" s="8"/>
      <c r="AF23" s="8"/>
      <c r="AG23" s="11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0:52" s="1" customFormat="1" ht="15">
      <c r="J24" s="6">
        <f>MAX(J16:J21)</f>
        <v>412.125</v>
      </c>
      <c r="K24" s="6">
        <f>MAX(K16:K21)</f>
        <v>6151</v>
      </c>
      <c r="L24" s="6">
        <f>MAX(L16:L21)</f>
        <v>6563.125</v>
      </c>
      <c r="S24" s="8"/>
      <c r="AA24" s="8"/>
      <c r="AB24" s="16"/>
      <c r="AC24" s="8"/>
      <c r="AD24" s="8"/>
      <c r="AE24" s="8"/>
      <c r="AF24" s="8"/>
      <c r="AG24" s="11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0:52" s="1" customFormat="1" ht="15">
      <c r="J25" s="6">
        <f>MIN(J16:J21)</f>
        <v>356.1666666666667</v>
      </c>
      <c r="K25" s="6">
        <f>MIN(K16:K21)</f>
        <v>4507</v>
      </c>
      <c r="L25" s="6">
        <f>MIN(L16:L21)</f>
        <v>4863.166666666667</v>
      </c>
      <c r="S25" s="8"/>
      <c r="AA25" s="8"/>
      <c r="AB25" s="16"/>
      <c r="AC25" s="8"/>
      <c r="AD25" s="8"/>
      <c r="AE25" s="8"/>
      <c r="AF25" s="8"/>
      <c r="AG25" s="11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8:34" ht="15">
      <c r="AB26" s="16"/>
      <c r="AC26" s="8"/>
      <c r="AD26" s="8"/>
      <c r="AE26" s="8"/>
      <c r="AF26" s="8"/>
      <c r="AG26" s="11"/>
      <c r="AH26" s="8"/>
    </row>
    <row r="27" spans="28:34" ht="15">
      <c r="AB27" s="16"/>
      <c r="AC27" s="8"/>
      <c r="AD27" s="8"/>
      <c r="AE27" s="8"/>
      <c r="AF27" s="8"/>
      <c r="AG27" s="11"/>
      <c r="AH27" s="8"/>
    </row>
    <row r="28" spans="28:34" ht="15">
      <c r="AB28" s="16"/>
      <c r="AC28" s="8"/>
      <c r="AD28" s="8"/>
      <c r="AE28" s="8"/>
      <c r="AF28" s="8"/>
      <c r="AG28" s="11"/>
      <c r="AH28" s="8"/>
    </row>
    <row r="29" spans="28:34" ht="15">
      <c r="AB29" s="16"/>
      <c r="AC29" s="16"/>
      <c r="AD29" s="16"/>
      <c r="AE29" s="16"/>
      <c r="AF29" s="16"/>
      <c r="AG29" s="16"/>
      <c r="AH29" s="16"/>
    </row>
    <row r="30" spans="28:34" ht="15">
      <c r="AB30" s="16"/>
      <c r="AC30" s="16"/>
      <c r="AD30" s="16"/>
      <c r="AE30" s="16"/>
      <c r="AF30" s="16"/>
      <c r="AG30" s="16"/>
      <c r="AH30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5"/>
  <sheetViews>
    <sheetView zoomScale="80" zoomScaleNormal="80" zoomScalePageLayoutView="90" workbookViewId="0" topLeftCell="A1">
      <selection activeCell="A1" sqref="A1"/>
    </sheetView>
  </sheetViews>
  <sheetFormatPr defaultColWidth="9.140625" defaultRowHeight="15"/>
  <cols>
    <col min="1" max="1" width="40.28125" style="1" customWidth="1"/>
    <col min="2" max="2" width="18.8515625" style="1" customWidth="1"/>
    <col min="3" max="3" width="32.140625" style="1" customWidth="1"/>
    <col min="4" max="4" width="11.00390625" style="1" customWidth="1"/>
    <col min="5" max="5" width="14.28125" style="1" customWidth="1"/>
    <col min="6" max="6" width="11.00390625" style="1" customWidth="1"/>
    <col min="7" max="7" width="11.28125" style="1" customWidth="1"/>
    <col min="8" max="8" width="16.57421875" style="1" customWidth="1"/>
    <col min="9" max="9" width="13.140625" style="1" customWidth="1"/>
    <col min="10" max="10" width="15.7109375" style="1" customWidth="1"/>
    <col min="11" max="11" width="18.421875" style="8" customWidth="1"/>
    <col min="12" max="12" width="21.421875" style="1" customWidth="1"/>
    <col min="13" max="13" width="17.140625" style="1" customWidth="1"/>
    <col min="14" max="14" width="29.7109375" style="1" customWidth="1"/>
    <col min="15" max="16" width="9.140625" style="1" customWidth="1"/>
    <col min="17" max="17" width="15.28125" style="1" customWidth="1"/>
    <col min="18" max="18" width="13.421875" style="1" customWidth="1"/>
    <col min="19" max="19" width="12.421875" style="8" customWidth="1"/>
    <col min="20" max="20" width="21.28125" style="1" customWidth="1"/>
    <col min="21" max="21" width="16.57421875" style="1" customWidth="1"/>
    <col min="22" max="24" width="9.140625" style="1" customWidth="1"/>
    <col min="25" max="25" width="12.421875" style="1" customWidth="1"/>
    <col min="26" max="26" width="13.140625" style="1" customWidth="1"/>
    <col min="27" max="27" width="9.140625" style="8" customWidth="1"/>
    <col min="28" max="28" width="21.8515625" style="1" customWidth="1"/>
    <col min="29" max="29" width="15.421875" style="1" customWidth="1"/>
    <col min="30" max="31" width="9.140625" style="1" customWidth="1"/>
    <col min="32" max="32" width="8.8515625" style="1" customWidth="1"/>
    <col min="33" max="33" width="14.57421875" style="1" customWidth="1"/>
    <col min="34" max="34" width="15.28125" style="1" customWidth="1"/>
    <col min="35" max="35" width="9.140625" style="8" customWidth="1"/>
    <col min="36" max="36" width="22.7109375" style="1" customWidth="1"/>
    <col min="37" max="37" width="13.7109375" style="1" customWidth="1"/>
    <col min="38" max="55" width="9.140625" style="8" customWidth="1"/>
    <col min="56" max="16384" width="9.140625" style="1" customWidth="1"/>
  </cols>
  <sheetData>
    <row r="1" spans="2:60" s="5" customFormat="1" ht="15">
      <c r="B1" s="5" t="s">
        <v>0</v>
      </c>
      <c r="C1" s="5" t="s">
        <v>28</v>
      </c>
      <c r="K1" s="8"/>
      <c r="M1" s="5" t="s">
        <v>0</v>
      </c>
      <c r="N1" s="5" t="s">
        <v>25</v>
      </c>
      <c r="S1" s="8"/>
      <c r="U1" s="5" t="s">
        <v>1</v>
      </c>
      <c r="AA1" s="8"/>
      <c r="AC1" s="5" t="s">
        <v>2</v>
      </c>
      <c r="AI1" s="8"/>
      <c r="AK1" s="5" t="s">
        <v>4</v>
      </c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2:60" s="6" customFormat="1" ht="15">
      <c r="B2" s="6" t="s">
        <v>33</v>
      </c>
      <c r="K2" s="8"/>
      <c r="M2" s="6" t="s">
        <v>33</v>
      </c>
      <c r="S2" s="8"/>
      <c r="U2" s="6" t="s">
        <v>33</v>
      </c>
      <c r="AA2" s="8"/>
      <c r="AC2" s="6" t="s">
        <v>33</v>
      </c>
      <c r="AI2" s="8"/>
      <c r="AK2" s="6" t="s">
        <v>33</v>
      </c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s="12" customFormat="1" ht="15">
      <c r="A3" s="12" t="s">
        <v>34</v>
      </c>
      <c r="B3" s="12" t="s">
        <v>20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5</v>
      </c>
      <c r="H3" s="12" t="s">
        <v>36</v>
      </c>
      <c r="I3" s="12" t="s">
        <v>37</v>
      </c>
      <c r="K3" s="8"/>
      <c r="L3" s="12" t="s">
        <v>34</v>
      </c>
      <c r="M3" s="12" t="s">
        <v>5</v>
      </c>
      <c r="N3" s="12" t="s">
        <v>6</v>
      </c>
      <c r="O3" s="12" t="s">
        <v>7</v>
      </c>
      <c r="P3" s="12" t="s">
        <v>8</v>
      </c>
      <c r="Q3" s="5" t="s">
        <v>19</v>
      </c>
      <c r="R3" s="12" t="s">
        <v>37</v>
      </c>
      <c r="S3" s="8"/>
      <c r="T3" s="12" t="s">
        <v>34</v>
      </c>
      <c r="U3" s="12" t="s">
        <v>5</v>
      </c>
      <c r="V3" s="12" t="s">
        <v>6</v>
      </c>
      <c r="W3" s="12" t="s">
        <v>7</v>
      </c>
      <c r="X3" s="12" t="s">
        <v>8</v>
      </c>
      <c r="Y3" s="5" t="s">
        <v>16</v>
      </c>
      <c r="Z3" s="12" t="s">
        <v>37</v>
      </c>
      <c r="AA3" s="8"/>
      <c r="AB3" s="12" t="s">
        <v>34</v>
      </c>
      <c r="AC3" s="12" t="s">
        <v>5</v>
      </c>
      <c r="AD3" s="12" t="s">
        <v>6</v>
      </c>
      <c r="AE3" s="12" t="s">
        <v>7</v>
      </c>
      <c r="AF3" s="12" t="s">
        <v>8</v>
      </c>
      <c r="AG3" s="5" t="s">
        <v>16</v>
      </c>
      <c r="AH3" s="12" t="s">
        <v>37</v>
      </c>
      <c r="AI3" s="8"/>
      <c r="AJ3" s="12" t="s">
        <v>34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15">
      <c r="A4" s="7">
        <v>1</v>
      </c>
      <c r="B4" s="1">
        <v>227</v>
      </c>
      <c r="C4" s="1">
        <v>162</v>
      </c>
      <c r="D4" s="1">
        <v>137</v>
      </c>
      <c r="E4" s="1">
        <v>126</v>
      </c>
      <c r="F4" s="1">
        <v>122</v>
      </c>
      <c r="G4" s="1">
        <v>110</v>
      </c>
      <c r="H4" s="1">
        <v>14980</v>
      </c>
      <c r="I4" s="1">
        <f aca="true" t="shared" si="0" ref="I4:I9">(H4/J4)</f>
        <v>249.66666666666666</v>
      </c>
      <c r="J4" s="1">
        <v>60</v>
      </c>
      <c r="L4" s="7">
        <v>1</v>
      </c>
      <c r="M4" s="1">
        <v>110</v>
      </c>
      <c r="N4" s="1">
        <v>74</v>
      </c>
      <c r="O4" s="1">
        <v>56</v>
      </c>
      <c r="P4" s="1">
        <v>25</v>
      </c>
      <c r="Q4" s="13">
        <f aca="true" t="shared" si="1" ref="Q4:Q9">1-(O4/M4)</f>
        <v>0.49090909090909096</v>
      </c>
      <c r="R4" s="1">
        <v>2564</v>
      </c>
      <c r="S4" s="11"/>
      <c r="T4" s="7">
        <v>1</v>
      </c>
      <c r="U4" s="1">
        <v>6</v>
      </c>
      <c r="V4" s="1">
        <v>18</v>
      </c>
      <c r="W4" s="1">
        <v>7</v>
      </c>
      <c r="X4" s="1">
        <v>3</v>
      </c>
      <c r="Y4" s="13">
        <f aca="true" t="shared" si="2" ref="Y4:Y9">1-(W4/V4)</f>
        <v>0.6111111111111112</v>
      </c>
      <c r="Z4" s="8">
        <v>392</v>
      </c>
      <c r="AB4" s="7">
        <v>1</v>
      </c>
      <c r="AC4" s="1">
        <v>9</v>
      </c>
      <c r="AD4" s="1">
        <v>25.5</v>
      </c>
      <c r="AE4" s="1">
        <v>9</v>
      </c>
      <c r="AF4" s="1">
        <v>4</v>
      </c>
      <c r="AG4" s="13">
        <f aca="true" t="shared" si="3" ref="AG4:AG9">1-(AE4/AD4)</f>
        <v>0.6470588235294117</v>
      </c>
      <c r="AH4" s="1">
        <v>535.5</v>
      </c>
      <c r="AI4" s="11"/>
      <c r="AJ4" s="7">
        <v>1</v>
      </c>
      <c r="AK4" s="1">
        <v>40</v>
      </c>
      <c r="BD4" s="8"/>
      <c r="BE4" s="8"/>
      <c r="BF4" s="8"/>
      <c r="BG4" s="8"/>
      <c r="BH4" s="8"/>
    </row>
    <row r="5" spans="1:60" ht="15">
      <c r="A5" s="7">
        <v>2</v>
      </c>
      <c r="B5" s="1">
        <v>256</v>
      </c>
      <c r="C5" s="1">
        <v>188</v>
      </c>
      <c r="D5" s="1">
        <v>155</v>
      </c>
      <c r="E5" s="1">
        <v>139</v>
      </c>
      <c r="F5" s="1">
        <v>134</v>
      </c>
      <c r="G5" s="1">
        <v>121</v>
      </c>
      <c r="H5" s="1">
        <v>16695</v>
      </c>
      <c r="I5" s="1">
        <f t="shared" si="0"/>
        <v>278.25</v>
      </c>
      <c r="J5" s="1">
        <v>60</v>
      </c>
      <c r="L5" s="7">
        <v>2</v>
      </c>
      <c r="M5" s="1">
        <v>121</v>
      </c>
      <c r="N5" s="1">
        <v>86</v>
      </c>
      <c r="O5" s="1">
        <v>68</v>
      </c>
      <c r="P5" s="1">
        <v>41</v>
      </c>
      <c r="Q5" s="13">
        <f t="shared" si="1"/>
        <v>0.4380165289256198</v>
      </c>
      <c r="R5" s="1">
        <v>3161</v>
      </c>
      <c r="S5" s="11"/>
      <c r="T5" s="7">
        <v>2</v>
      </c>
      <c r="U5" s="1">
        <v>13</v>
      </c>
      <c r="V5" s="1">
        <v>27</v>
      </c>
      <c r="W5" s="1">
        <v>15</v>
      </c>
      <c r="X5" s="1">
        <v>6</v>
      </c>
      <c r="Y5" s="13">
        <f t="shared" si="2"/>
        <v>0.4444444444444444</v>
      </c>
      <c r="Z5" s="8">
        <v>708</v>
      </c>
      <c r="AB5" s="7">
        <v>2</v>
      </c>
      <c r="AC5" s="1">
        <v>15</v>
      </c>
      <c r="AD5" s="1">
        <v>33</v>
      </c>
      <c r="AE5" s="1">
        <v>21</v>
      </c>
      <c r="AF5" s="1">
        <v>4.5</v>
      </c>
      <c r="AG5" s="13">
        <f t="shared" si="3"/>
        <v>0.36363636363636365</v>
      </c>
      <c r="AH5" s="1">
        <v>882</v>
      </c>
      <c r="AI5" s="11"/>
      <c r="AJ5" s="7">
        <v>2</v>
      </c>
      <c r="AK5" s="1">
        <v>15</v>
      </c>
      <c r="BD5" s="8"/>
      <c r="BE5" s="8"/>
      <c r="BF5" s="8"/>
      <c r="BG5" s="8"/>
      <c r="BH5" s="8"/>
    </row>
    <row r="6" spans="1:60" ht="15">
      <c r="A6" s="7">
        <v>3</v>
      </c>
      <c r="B6" s="1">
        <v>216</v>
      </c>
      <c r="C6" s="1">
        <v>154</v>
      </c>
      <c r="D6" s="1">
        <v>129</v>
      </c>
      <c r="E6" s="1">
        <v>121</v>
      </c>
      <c r="F6" s="1">
        <v>114</v>
      </c>
      <c r="G6" s="1">
        <v>104</v>
      </c>
      <c r="H6" s="1">
        <v>14150</v>
      </c>
      <c r="I6" s="1">
        <f t="shared" si="0"/>
        <v>235.83333333333334</v>
      </c>
      <c r="J6" s="1">
        <v>60</v>
      </c>
      <c r="L6" s="7">
        <v>3</v>
      </c>
      <c r="M6" s="1">
        <v>104</v>
      </c>
      <c r="N6" s="1">
        <v>67</v>
      </c>
      <c r="O6" s="1">
        <v>49</v>
      </c>
      <c r="P6" s="1">
        <v>19</v>
      </c>
      <c r="Q6" s="13">
        <f t="shared" si="1"/>
        <v>0.5288461538461539</v>
      </c>
      <c r="R6" s="1">
        <v>2257</v>
      </c>
      <c r="S6" s="11"/>
      <c r="T6" s="7">
        <v>3</v>
      </c>
      <c r="U6" s="1">
        <v>3</v>
      </c>
      <c r="V6" s="1">
        <v>14</v>
      </c>
      <c r="W6" s="1">
        <v>3</v>
      </c>
      <c r="X6" s="1">
        <v>1</v>
      </c>
      <c r="Y6" s="13">
        <f t="shared" si="2"/>
        <v>0.7857142857142857</v>
      </c>
      <c r="Z6" s="8">
        <v>235</v>
      </c>
      <c r="AB6" s="7">
        <v>3</v>
      </c>
      <c r="AC6" s="1">
        <v>4.5</v>
      </c>
      <c r="AD6" s="1">
        <v>18</v>
      </c>
      <c r="AE6" s="1">
        <v>3</v>
      </c>
      <c r="AF6" s="1">
        <v>3</v>
      </c>
      <c r="AG6" s="13">
        <f t="shared" si="3"/>
        <v>0.8333333333333334</v>
      </c>
      <c r="AH6" s="1">
        <v>307.5</v>
      </c>
      <c r="AI6" s="11"/>
      <c r="AJ6" s="7">
        <v>3</v>
      </c>
      <c r="AK6" s="1">
        <v>50</v>
      </c>
      <c r="BD6" s="8"/>
      <c r="BE6" s="8"/>
      <c r="BF6" s="8"/>
      <c r="BG6" s="8"/>
      <c r="BH6" s="8"/>
    </row>
    <row r="7" spans="1:37" ht="15">
      <c r="A7" s="7">
        <v>4</v>
      </c>
      <c r="B7" s="1">
        <v>241</v>
      </c>
      <c r="C7" s="1">
        <v>173</v>
      </c>
      <c r="D7" s="1">
        <v>148</v>
      </c>
      <c r="E7" s="1">
        <v>132</v>
      </c>
      <c r="F7" s="1">
        <v>129</v>
      </c>
      <c r="G7" s="1">
        <v>115</v>
      </c>
      <c r="H7" s="1">
        <v>15855</v>
      </c>
      <c r="I7" s="1">
        <f t="shared" si="0"/>
        <v>264.25</v>
      </c>
      <c r="J7" s="1">
        <v>60</v>
      </c>
      <c r="L7" s="7">
        <v>4</v>
      </c>
      <c r="M7" s="1">
        <v>115</v>
      </c>
      <c r="N7" s="1">
        <v>79</v>
      </c>
      <c r="O7" s="1">
        <v>61</v>
      </c>
      <c r="P7" s="1">
        <v>32</v>
      </c>
      <c r="Q7" s="13">
        <f t="shared" si="1"/>
        <v>0.4695652173913043</v>
      </c>
      <c r="R7" s="1">
        <v>2818</v>
      </c>
      <c r="T7" s="7">
        <v>4</v>
      </c>
      <c r="U7" s="1">
        <v>8</v>
      </c>
      <c r="V7" s="1">
        <v>22</v>
      </c>
      <c r="W7" s="1">
        <v>9</v>
      </c>
      <c r="X7" s="1">
        <v>4</v>
      </c>
      <c r="Y7" s="13">
        <f t="shared" si="2"/>
        <v>0.5909090909090908</v>
      </c>
      <c r="Z7" s="1">
        <v>494</v>
      </c>
      <c r="AB7" s="7">
        <v>4</v>
      </c>
      <c r="AC7" s="1">
        <v>12</v>
      </c>
      <c r="AD7" s="1">
        <v>28.5</v>
      </c>
      <c r="AE7" s="1">
        <v>13.5</v>
      </c>
      <c r="AF7" s="1">
        <v>5</v>
      </c>
      <c r="AG7" s="13">
        <f t="shared" si="3"/>
        <v>0.5263157894736843</v>
      </c>
      <c r="AH7" s="1">
        <v>679.5</v>
      </c>
      <c r="AJ7" s="7">
        <v>4</v>
      </c>
      <c r="AK7" s="1">
        <v>20</v>
      </c>
    </row>
    <row r="8" spans="1:60" ht="15">
      <c r="A8" s="7">
        <v>5</v>
      </c>
      <c r="B8" s="1">
        <v>244</v>
      </c>
      <c r="C8" s="1">
        <v>173</v>
      </c>
      <c r="D8" s="1">
        <v>148</v>
      </c>
      <c r="E8" s="1">
        <v>134</v>
      </c>
      <c r="F8" s="1">
        <v>131</v>
      </c>
      <c r="G8" s="1">
        <v>114</v>
      </c>
      <c r="H8" s="1">
        <v>15945</v>
      </c>
      <c r="I8" s="1">
        <f t="shared" si="0"/>
        <v>265.75</v>
      </c>
      <c r="J8" s="1">
        <v>60</v>
      </c>
      <c r="L8" s="7">
        <v>5</v>
      </c>
      <c r="M8" s="1">
        <v>114</v>
      </c>
      <c r="N8" s="1">
        <v>82</v>
      </c>
      <c r="O8" s="1">
        <v>62</v>
      </c>
      <c r="P8" s="1">
        <v>32</v>
      </c>
      <c r="Q8" s="13">
        <f t="shared" si="1"/>
        <v>0.45614035087719296</v>
      </c>
      <c r="R8" s="1">
        <v>2868</v>
      </c>
      <c r="S8" s="11"/>
      <c r="T8" s="7">
        <v>5</v>
      </c>
      <c r="U8" s="1">
        <v>9</v>
      </c>
      <c r="V8" s="1">
        <v>23</v>
      </c>
      <c r="W8" s="1">
        <v>10</v>
      </c>
      <c r="X8" s="1">
        <v>5</v>
      </c>
      <c r="Y8" s="13">
        <f t="shared" si="2"/>
        <v>0.5652173913043479</v>
      </c>
      <c r="Z8" s="8">
        <v>540</v>
      </c>
      <c r="AB8" s="7">
        <v>5</v>
      </c>
      <c r="AC8" s="1">
        <v>10.5</v>
      </c>
      <c r="AD8" s="1">
        <v>27</v>
      </c>
      <c r="AE8" s="1">
        <v>12</v>
      </c>
      <c r="AF8" s="1">
        <v>5</v>
      </c>
      <c r="AG8" s="13">
        <f t="shared" si="3"/>
        <v>0.5555555555555556</v>
      </c>
      <c r="AH8" s="1">
        <v>628.5</v>
      </c>
      <c r="AI8" s="11"/>
      <c r="AJ8" s="7">
        <v>5</v>
      </c>
      <c r="AK8" s="1">
        <v>25</v>
      </c>
      <c r="BD8" s="8"/>
      <c r="BE8" s="8"/>
      <c r="BF8" s="8"/>
      <c r="BG8" s="8"/>
      <c r="BH8" s="8"/>
    </row>
    <row r="9" spans="1:60" ht="15">
      <c r="A9" s="7">
        <v>6</v>
      </c>
      <c r="B9" s="1">
        <v>230</v>
      </c>
      <c r="C9" s="1">
        <v>165</v>
      </c>
      <c r="D9" s="1">
        <v>139</v>
      </c>
      <c r="E9" s="1">
        <v>127</v>
      </c>
      <c r="F9" s="1">
        <v>119</v>
      </c>
      <c r="G9" s="1">
        <v>107</v>
      </c>
      <c r="H9" s="1">
        <v>14875</v>
      </c>
      <c r="I9" s="1">
        <f t="shared" si="0"/>
        <v>247.91666666666666</v>
      </c>
      <c r="J9" s="1">
        <v>60</v>
      </c>
      <c r="L9" s="7">
        <v>6</v>
      </c>
      <c r="M9" s="1">
        <v>107</v>
      </c>
      <c r="N9" s="1">
        <v>75</v>
      </c>
      <c r="O9" s="1">
        <v>56</v>
      </c>
      <c r="P9" s="1">
        <v>27</v>
      </c>
      <c r="Q9" s="13">
        <f t="shared" si="1"/>
        <v>0.47663551401869164</v>
      </c>
      <c r="R9" s="1">
        <v>2590</v>
      </c>
      <c r="S9" s="11"/>
      <c r="T9" s="7">
        <v>6</v>
      </c>
      <c r="U9" s="1">
        <v>7.3</v>
      </c>
      <c r="V9" s="1">
        <v>19</v>
      </c>
      <c r="W9" s="1">
        <v>8</v>
      </c>
      <c r="X9" s="1">
        <v>3</v>
      </c>
      <c r="Y9" s="13">
        <f t="shared" si="2"/>
        <v>0.5789473684210527</v>
      </c>
      <c r="Z9" s="8">
        <v>426.9</v>
      </c>
      <c r="AB9" s="7">
        <v>6</v>
      </c>
      <c r="AC9" s="1">
        <v>11</v>
      </c>
      <c r="AD9" s="1">
        <v>27</v>
      </c>
      <c r="AE9" s="1">
        <v>12</v>
      </c>
      <c r="AF9" s="1">
        <v>4</v>
      </c>
      <c r="AG9" s="13">
        <f t="shared" si="3"/>
        <v>0.5555555555555556</v>
      </c>
      <c r="AH9" s="1">
        <v>618</v>
      </c>
      <c r="AI9" s="11"/>
      <c r="AJ9" s="7">
        <v>6</v>
      </c>
      <c r="AK9" s="1">
        <v>30</v>
      </c>
      <c r="BD9" s="8"/>
      <c r="BE9" s="8"/>
      <c r="BF9" s="8"/>
      <c r="BG9" s="8"/>
      <c r="BH9" s="8"/>
    </row>
    <row r="10" spans="1:55" s="5" customFormat="1" ht="15">
      <c r="A10" s="6" t="s">
        <v>15</v>
      </c>
      <c r="B10" s="5">
        <f>AVERAGE(B4:B9)</f>
        <v>235.66666666666666</v>
      </c>
      <c r="C10" s="5">
        <f aca="true" t="shared" si="4" ref="C10:I10">AVERAGE(C4:C9)</f>
        <v>169.16666666666666</v>
      </c>
      <c r="D10" s="5">
        <f t="shared" si="4"/>
        <v>142.66666666666666</v>
      </c>
      <c r="E10" s="5">
        <f t="shared" si="4"/>
        <v>129.83333333333334</v>
      </c>
      <c r="F10" s="5">
        <f t="shared" si="4"/>
        <v>124.83333333333333</v>
      </c>
      <c r="G10" s="5">
        <f t="shared" si="4"/>
        <v>111.83333333333333</v>
      </c>
      <c r="H10" s="5">
        <f t="shared" si="4"/>
        <v>15416.666666666666</v>
      </c>
      <c r="I10" s="5">
        <f t="shared" si="4"/>
        <v>256.94444444444446</v>
      </c>
      <c r="K10" s="8"/>
      <c r="L10" s="6" t="s">
        <v>15</v>
      </c>
      <c r="M10" s="5">
        <f aca="true" t="shared" si="5" ref="M10:R10">AVERAGE(M4:M9)</f>
        <v>111.83333333333333</v>
      </c>
      <c r="N10" s="5">
        <f t="shared" si="5"/>
        <v>77.16666666666667</v>
      </c>
      <c r="O10" s="5">
        <f t="shared" si="5"/>
        <v>58.666666666666664</v>
      </c>
      <c r="P10" s="5">
        <f t="shared" si="5"/>
        <v>29.333333333333332</v>
      </c>
      <c r="Q10" s="13">
        <f t="shared" si="5"/>
        <v>0.47668547599467553</v>
      </c>
      <c r="R10" s="5">
        <f t="shared" si="5"/>
        <v>2709.6666666666665</v>
      </c>
      <c r="S10" s="11"/>
      <c r="T10" s="6" t="s">
        <v>15</v>
      </c>
      <c r="U10" s="5">
        <f aca="true" t="shared" si="6" ref="U10:Z10">AVERAGE(U4:U9)</f>
        <v>7.716666666666666</v>
      </c>
      <c r="V10" s="5">
        <f t="shared" si="6"/>
        <v>20.5</v>
      </c>
      <c r="W10" s="5">
        <f t="shared" si="6"/>
        <v>8.666666666666666</v>
      </c>
      <c r="X10" s="5">
        <f t="shared" si="6"/>
        <v>3.6666666666666665</v>
      </c>
      <c r="Y10" s="13">
        <f t="shared" si="6"/>
        <v>0.5960572819840555</v>
      </c>
      <c r="Z10" s="5">
        <f t="shared" si="6"/>
        <v>465.98333333333335</v>
      </c>
      <c r="AA10" s="11"/>
      <c r="AB10" s="6" t="s">
        <v>15</v>
      </c>
      <c r="AC10" s="5">
        <f aca="true" t="shared" si="7" ref="AC10:AH10">AVERAGE(AC4:AC9)</f>
        <v>10.333333333333334</v>
      </c>
      <c r="AD10" s="5">
        <f t="shared" si="7"/>
        <v>26.5</v>
      </c>
      <c r="AE10" s="5">
        <f t="shared" si="7"/>
        <v>11.75</v>
      </c>
      <c r="AF10" s="5">
        <f t="shared" si="7"/>
        <v>4.25</v>
      </c>
      <c r="AG10" s="13">
        <f t="shared" si="7"/>
        <v>0.5802425701806507</v>
      </c>
      <c r="AH10" s="5">
        <f t="shared" si="7"/>
        <v>608.5</v>
      </c>
      <c r="AI10" s="11"/>
      <c r="AJ10" s="6" t="s">
        <v>15</v>
      </c>
      <c r="AK10" s="5">
        <f>AVERAGE(AK4:AK9)</f>
        <v>30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s="5" customFormat="1" ht="15">
      <c r="A11" s="6" t="s">
        <v>12</v>
      </c>
      <c r="B11" s="5">
        <f>STDEV(B4:B9)</f>
        <v>14.17979783588831</v>
      </c>
      <c r="C11" s="5">
        <f aca="true" t="shared" si="8" ref="C11:I11">STDEV(C4:C9)</f>
        <v>11.686174167222932</v>
      </c>
      <c r="D11" s="5">
        <f t="shared" si="8"/>
        <v>9.395034149308117</v>
      </c>
      <c r="E11" s="5">
        <f t="shared" si="8"/>
        <v>6.431692364118925</v>
      </c>
      <c r="F11" s="5">
        <f t="shared" si="8"/>
        <v>7.730890418746452</v>
      </c>
      <c r="G11" s="5">
        <f t="shared" si="8"/>
        <v>6.11282804164044</v>
      </c>
      <c r="H11" s="5">
        <f t="shared" si="8"/>
        <v>915.8529721885773</v>
      </c>
      <c r="I11" s="5">
        <f t="shared" si="8"/>
        <v>15.264216203142956</v>
      </c>
      <c r="K11" s="8"/>
      <c r="L11" s="6" t="s">
        <v>12</v>
      </c>
      <c r="M11" s="5">
        <f aca="true" t="shared" si="9" ref="M11:R11">STDEV(M4:M9)</f>
        <v>6.11282804164044</v>
      </c>
      <c r="N11" s="5">
        <f t="shared" si="9"/>
        <v>6.675827039900536</v>
      </c>
      <c r="O11" s="5">
        <f t="shared" si="9"/>
        <v>6.501281924871926</v>
      </c>
      <c r="P11" s="5">
        <f t="shared" si="9"/>
        <v>7.501111028818771</v>
      </c>
      <c r="Q11" s="13">
        <f t="shared" si="9"/>
        <v>0.031276629445832684</v>
      </c>
      <c r="R11" s="5">
        <f t="shared" si="9"/>
        <v>310.1462020832549</v>
      </c>
      <c r="S11" s="11"/>
      <c r="T11" s="6" t="s">
        <v>12</v>
      </c>
      <c r="U11" s="5">
        <f aca="true" t="shared" si="10" ref="U11:Z11">STDEV(U4:U9)</f>
        <v>3.3168760402925352</v>
      </c>
      <c r="V11" s="5">
        <f t="shared" si="10"/>
        <v>4.505552130427524</v>
      </c>
      <c r="W11" s="5">
        <f t="shared" si="10"/>
        <v>3.9327683210006996</v>
      </c>
      <c r="X11" s="5">
        <f t="shared" si="10"/>
        <v>1.751190071541826</v>
      </c>
      <c r="Y11" s="13">
        <f t="shared" si="10"/>
        <v>0.10995744741739093</v>
      </c>
      <c r="Z11" s="5">
        <f t="shared" si="10"/>
        <v>158.23388280221977</v>
      </c>
      <c r="AA11" s="11"/>
      <c r="AB11" s="6" t="s">
        <v>12</v>
      </c>
      <c r="AC11" s="5">
        <f aca="true" t="shared" si="11" ref="AC11:AH11">STDEV(AC4:AC9)</f>
        <v>3.4880749227427263</v>
      </c>
      <c r="AD11" s="5">
        <f t="shared" si="11"/>
        <v>4.898979485566356</v>
      </c>
      <c r="AE11" s="5">
        <f t="shared" si="11"/>
        <v>5.880051020186815</v>
      </c>
      <c r="AF11" s="5">
        <f t="shared" si="11"/>
        <v>0.758287544405155</v>
      </c>
      <c r="AG11" s="13">
        <f t="shared" si="11"/>
        <v>0.15463802241227498</v>
      </c>
      <c r="AH11" s="5">
        <f t="shared" si="11"/>
        <v>187.7570238366597</v>
      </c>
      <c r="AI11" s="11"/>
      <c r="AJ11" s="6" t="s">
        <v>12</v>
      </c>
      <c r="AK11" s="5">
        <f>STDEV(AK4:AK9)</f>
        <v>13.038404810405298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s="6" customFormat="1" ht="15">
      <c r="A12" s="6" t="s">
        <v>14</v>
      </c>
      <c r="B12" s="6">
        <f>MAX(B4:B9)</f>
        <v>256</v>
      </c>
      <c r="C12" s="6">
        <f aca="true" t="shared" si="12" ref="C12:I12">MAX(C4:C9)</f>
        <v>188</v>
      </c>
      <c r="D12" s="6">
        <f t="shared" si="12"/>
        <v>155</v>
      </c>
      <c r="E12" s="6">
        <f t="shared" si="12"/>
        <v>139</v>
      </c>
      <c r="F12" s="6">
        <f t="shared" si="12"/>
        <v>134</v>
      </c>
      <c r="G12" s="6">
        <f t="shared" si="12"/>
        <v>121</v>
      </c>
      <c r="H12" s="6">
        <f t="shared" si="12"/>
        <v>16695</v>
      </c>
      <c r="I12" s="6">
        <f t="shared" si="12"/>
        <v>278.25</v>
      </c>
      <c r="K12" s="8"/>
      <c r="L12" s="6" t="s">
        <v>14</v>
      </c>
      <c r="M12" s="6">
        <f aca="true" t="shared" si="13" ref="M12:R12">MAX(M4:M9)</f>
        <v>121</v>
      </c>
      <c r="N12" s="6">
        <f t="shared" si="13"/>
        <v>86</v>
      </c>
      <c r="O12" s="6">
        <f t="shared" si="13"/>
        <v>68</v>
      </c>
      <c r="P12" s="6">
        <f t="shared" si="13"/>
        <v>41</v>
      </c>
      <c r="Q12" s="13">
        <f t="shared" si="13"/>
        <v>0.5288461538461539</v>
      </c>
      <c r="R12" s="6">
        <f t="shared" si="13"/>
        <v>3161</v>
      </c>
      <c r="S12" s="11"/>
      <c r="T12" s="6" t="s">
        <v>14</v>
      </c>
      <c r="U12" s="6">
        <f aca="true" t="shared" si="14" ref="U12:Z12">MAX(U4:U9)</f>
        <v>13</v>
      </c>
      <c r="V12" s="6">
        <f t="shared" si="14"/>
        <v>27</v>
      </c>
      <c r="W12" s="6">
        <f t="shared" si="14"/>
        <v>15</v>
      </c>
      <c r="X12" s="6">
        <f t="shared" si="14"/>
        <v>6</v>
      </c>
      <c r="Y12" s="13">
        <f t="shared" si="14"/>
        <v>0.7857142857142857</v>
      </c>
      <c r="Z12" s="6">
        <f t="shared" si="14"/>
        <v>708</v>
      </c>
      <c r="AA12" s="11"/>
      <c r="AB12" s="6" t="s">
        <v>14</v>
      </c>
      <c r="AC12" s="6">
        <f aca="true" t="shared" si="15" ref="AC12:AH12">MAX(AC4:AC9)</f>
        <v>15</v>
      </c>
      <c r="AD12" s="6">
        <f t="shared" si="15"/>
        <v>33</v>
      </c>
      <c r="AE12" s="6">
        <f t="shared" si="15"/>
        <v>21</v>
      </c>
      <c r="AF12" s="6">
        <f t="shared" si="15"/>
        <v>5</v>
      </c>
      <c r="AG12" s="13">
        <f t="shared" si="15"/>
        <v>0.8333333333333334</v>
      </c>
      <c r="AH12" s="6">
        <f t="shared" si="15"/>
        <v>882</v>
      </c>
      <c r="AI12" s="11"/>
      <c r="AJ12" s="6" t="s">
        <v>14</v>
      </c>
      <c r="AK12" s="6">
        <f>MAX(AK4:AK9)</f>
        <v>50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6" customFormat="1" ht="15">
      <c r="A13" s="6" t="s">
        <v>13</v>
      </c>
      <c r="B13" s="6">
        <f>MIN(B4:B9)</f>
        <v>216</v>
      </c>
      <c r="C13" s="6">
        <f aca="true" t="shared" si="16" ref="C13:I13">MIN(C4:C9)</f>
        <v>154</v>
      </c>
      <c r="D13" s="6">
        <f t="shared" si="16"/>
        <v>129</v>
      </c>
      <c r="E13" s="6">
        <f t="shared" si="16"/>
        <v>121</v>
      </c>
      <c r="F13" s="6">
        <f t="shared" si="16"/>
        <v>114</v>
      </c>
      <c r="G13" s="6">
        <f t="shared" si="16"/>
        <v>104</v>
      </c>
      <c r="H13" s="6">
        <f t="shared" si="16"/>
        <v>14150</v>
      </c>
      <c r="I13" s="6">
        <f t="shared" si="16"/>
        <v>235.83333333333334</v>
      </c>
      <c r="K13" s="8"/>
      <c r="L13" s="6" t="s">
        <v>13</v>
      </c>
      <c r="M13" s="6">
        <f aca="true" t="shared" si="17" ref="M13:R13">MIN(M4:M9)</f>
        <v>104</v>
      </c>
      <c r="N13" s="6">
        <f t="shared" si="17"/>
        <v>67</v>
      </c>
      <c r="O13" s="6">
        <f t="shared" si="17"/>
        <v>49</v>
      </c>
      <c r="P13" s="6">
        <f t="shared" si="17"/>
        <v>19</v>
      </c>
      <c r="Q13" s="13">
        <f t="shared" si="17"/>
        <v>0.4380165289256198</v>
      </c>
      <c r="R13" s="6">
        <f t="shared" si="17"/>
        <v>2257</v>
      </c>
      <c r="S13" s="11"/>
      <c r="T13" s="6" t="s">
        <v>13</v>
      </c>
      <c r="U13" s="6">
        <f aca="true" t="shared" si="18" ref="U13:Z13">MIN(U4:U9)</f>
        <v>3</v>
      </c>
      <c r="V13" s="6">
        <f t="shared" si="18"/>
        <v>14</v>
      </c>
      <c r="W13" s="6">
        <f t="shared" si="18"/>
        <v>3</v>
      </c>
      <c r="X13" s="6">
        <f t="shared" si="18"/>
        <v>1</v>
      </c>
      <c r="Y13" s="13">
        <f t="shared" si="18"/>
        <v>0.4444444444444444</v>
      </c>
      <c r="Z13" s="6">
        <f t="shared" si="18"/>
        <v>235</v>
      </c>
      <c r="AA13" s="11"/>
      <c r="AB13" s="6" t="s">
        <v>13</v>
      </c>
      <c r="AC13" s="6">
        <f aca="true" t="shared" si="19" ref="AC13:AH13">MIN(AC4:AC9)</f>
        <v>4.5</v>
      </c>
      <c r="AD13" s="6">
        <f t="shared" si="19"/>
        <v>18</v>
      </c>
      <c r="AE13" s="6">
        <f t="shared" si="19"/>
        <v>3</v>
      </c>
      <c r="AF13" s="6">
        <f t="shared" si="19"/>
        <v>3</v>
      </c>
      <c r="AG13" s="13">
        <f t="shared" si="19"/>
        <v>0.36363636363636365</v>
      </c>
      <c r="AH13" s="6">
        <f t="shared" si="19"/>
        <v>307.5</v>
      </c>
      <c r="AI13" s="11"/>
      <c r="AJ13" s="6" t="s">
        <v>13</v>
      </c>
      <c r="AK13" s="6">
        <f>MIN(AK4:AK9)</f>
        <v>15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36" ht="15">
      <c r="A14" s="8"/>
      <c r="H14" s="8"/>
      <c r="AJ14" s="8"/>
    </row>
    <row r="15" spans="2:36" ht="15">
      <c r="B15" s="24"/>
      <c r="C15" s="24"/>
      <c r="D15" s="24"/>
      <c r="E15" s="24"/>
      <c r="F15" s="24"/>
      <c r="G15" s="24"/>
      <c r="AB15" s="20"/>
      <c r="AC15" s="8"/>
      <c r="AD15" s="8"/>
      <c r="AE15" s="8"/>
      <c r="AF15" s="8"/>
      <c r="AG15" s="8"/>
      <c r="AH15" s="8"/>
      <c r="AJ15" s="8"/>
    </row>
    <row r="16" spans="1:36" ht="15">
      <c r="A16" s="14" t="s">
        <v>17</v>
      </c>
      <c r="C16" s="8"/>
      <c r="D16" s="8"/>
      <c r="E16" s="8"/>
      <c r="F16" s="8"/>
      <c r="G16" s="8"/>
      <c r="J16" s="5" t="s">
        <v>46</v>
      </c>
      <c r="K16" s="5" t="s">
        <v>47</v>
      </c>
      <c r="L16" s="5" t="s">
        <v>48</v>
      </c>
      <c r="V16" s="8"/>
      <c r="W16" s="8"/>
      <c r="X16" s="8"/>
      <c r="AB16" s="5"/>
      <c r="AC16" s="5" t="s">
        <v>51</v>
      </c>
      <c r="AD16" s="5"/>
      <c r="AE16" s="5"/>
      <c r="AF16" s="5"/>
      <c r="AG16" s="5"/>
      <c r="AH16" s="5"/>
      <c r="AJ16" s="8"/>
    </row>
    <row r="17" spans="10:55" ht="15">
      <c r="J17" s="1">
        <v>249.66666666666666</v>
      </c>
      <c r="K17" s="1">
        <v>2564</v>
      </c>
      <c r="L17" s="1">
        <f aca="true" t="shared" si="20" ref="L17:L22">(J17+K17)</f>
        <v>2813.6666666666665</v>
      </c>
      <c r="S17" s="1"/>
      <c r="V17" s="8"/>
      <c r="W17" s="8"/>
      <c r="X17" s="8"/>
      <c r="AB17" s="6"/>
      <c r="AC17" s="6" t="s">
        <v>33</v>
      </c>
      <c r="AD17" s="6"/>
      <c r="AE17" s="6"/>
      <c r="AF17" s="6"/>
      <c r="AG17" s="6"/>
      <c r="AH17" s="6"/>
      <c r="AJ17" s="8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">
      <c r="A18" s="27" t="s">
        <v>52</v>
      </c>
      <c r="J18" s="1">
        <v>278.25</v>
      </c>
      <c r="K18" s="1">
        <v>3161</v>
      </c>
      <c r="L18" s="1">
        <f t="shared" si="20"/>
        <v>3439.25</v>
      </c>
      <c r="S18" s="1"/>
      <c r="V18" s="8"/>
      <c r="W18" s="8"/>
      <c r="X18" s="8"/>
      <c r="AB18" s="12" t="s">
        <v>34</v>
      </c>
      <c r="AC18" s="12" t="s">
        <v>5</v>
      </c>
      <c r="AD18" s="12" t="s">
        <v>6</v>
      </c>
      <c r="AE18" s="12" t="s">
        <v>7</v>
      </c>
      <c r="AF18" s="12" t="s">
        <v>8</v>
      </c>
      <c r="AG18" s="5" t="s">
        <v>16</v>
      </c>
      <c r="AH18" s="12" t="s">
        <v>37</v>
      </c>
      <c r="AJ18" s="8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5">
      <c r="A19" s="27" t="s">
        <v>54</v>
      </c>
      <c r="J19" s="1">
        <v>235.83333333333334</v>
      </c>
      <c r="K19" s="1">
        <v>2257</v>
      </c>
      <c r="L19" s="1">
        <f t="shared" si="20"/>
        <v>2492.8333333333335</v>
      </c>
      <c r="S19" s="1"/>
      <c r="V19" s="8"/>
      <c r="W19" s="8"/>
      <c r="X19" s="8"/>
      <c r="AB19" s="7">
        <v>1</v>
      </c>
      <c r="AC19" s="1">
        <v>3</v>
      </c>
      <c r="AD19" s="1">
        <v>13</v>
      </c>
      <c r="AE19" s="1">
        <v>1</v>
      </c>
      <c r="AF19" s="1">
        <v>3</v>
      </c>
      <c r="AG19" s="13">
        <f aca="true" t="shared" si="21" ref="AG19:AG24">1-(AE19/AD19)</f>
        <v>0.9230769230769231</v>
      </c>
      <c r="AH19" s="1">
        <v>208</v>
      </c>
      <c r="AJ19" s="8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0:55" ht="15">
      <c r="J20" s="1">
        <v>264.25</v>
      </c>
      <c r="K20" s="1">
        <v>2818</v>
      </c>
      <c r="L20" s="1">
        <f t="shared" si="20"/>
        <v>3082.25</v>
      </c>
      <c r="S20" s="1"/>
      <c r="V20" s="8"/>
      <c r="W20" s="8"/>
      <c r="X20" s="8"/>
      <c r="AB20" s="7">
        <v>2</v>
      </c>
      <c r="AC20" s="1">
        <v>5</v>
      </c>
      <c r="AD20" s="1">
        <v>17</v>
      </c>
      <c r="AE20" s="1">
        <v>3</v>
      </c>
      <c r="AF20" s="1">
        <v>3</v>
      </c>
      <c r="AG20" s="13">
        <f t="shared" si="21"/>
        <v>0.8235294117647058</v>
      </c>
      <c r="AH20" s="1">
        <v>298</v>
      </c>
      <c r="AJ20" s="8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0:55" ht="15">
      <c r="J21" s="1">
        <v>265.75</v>
      </c>
      <c r="K21" s="1">
        <v>2868</v>
      </c>
      <c r="L21" s="1">
        <f t="shared" si="20"/>
        <v>3133.75</v>
      </c>
      <c r="S21" s="1"/>
      <c r="V21" s="8"/>
      <c r="W21" s="8"/>
      <c r="X21" s="8"/>
      <c r="AB21" s="7">
        <v>3</v>
      </c>
      <c r="AC21" s="1">
        <v>8</v>
      </c>
      <c r="AD21" s="1">
        <v>18</v>
      </c>
      <c r="AE21" s="1">
        <v>8</v>
      </c>
      <c r="AF21" s="1">
        <v>4</v>
      </c>
      <c r="AG21" s="13">
        <f t="shared" si="21"/>
        <v>0.5555555555555556</v>
      </c>
      <c r="AH21" s="1">
        <v>430</v>
      </c>
      <c r="AJ21" s="8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0:55" ht="15">
      <c r="J22" s="1">
        <v>247.91666666666666</v>
      </c>
      <c r="K22" s="1">
        <v>2590</v>
      </c>
      <c r="L22" s="1">
        <f t="shared" si="20"/>
        <v>2837.9166666666665</v>
      </c>
      <c r="S22" s="1"/>
      <c r="V22" s="8"/>
      <c r="W22" s="8"/>
      <c r="X22" s="8"/>
      <c r="AB22" s="7">
        <v>4</v>
      </c>
      <c r="AC22" s="1">
        <v>11</v>
      </c>
      <c r="AD22" s="1">
        <v>19</v>
      </c>
      <c r="AE22" s="1">
        <v>11</v>
      </c>
      <c r="AF22" s="1">
        <v>5</v>
      </c>
      <c r="AG22" s="13">
        <f t="shared" si="21"/>
        <v>0.42105263157894735</v>
      </c>
      <c r="AH22" s="1">
        <v>522</v>
      </c>
      <c r="AJ22" s="8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0:55" ht="15">
      <c r="J23" s="5">
        <f>AVERAGE(J17:J22)</f>
        <v>256.94444444444446</v>
      </c>
      <c r="K23" s="5">
        <f>AVERAGE(K17:K22)</f>
        <v>2709.6666666666665</v>
      </c>
      <c r="L23" s="5">
        <f>AVERAGE(L17:L22)</f>
        <v>2966.6111111111113</v>
      </c>
      <c r="S23" s="1"/>
      <c r="V23" s="8"/>
      <c r="W23" s="8"/>
      <c r="X23" s="8"/>
      <c r="AB23" s="7">
        <v>5</v>
      </c>
      <c r="AC23" s="1">
        <v>11</v>
      </c>
      <c r="AD23" s="1">
        <v>21</v>
      </c>
      <c r="AE23" s="1">
        <v>13</v>
      </c>
      <c r="AF23" s="1">
        <v>7</v>
      </c>
      <c r="AG23" s="13">
        <f t="shared" si="21"/>
        <v>0.38095238095238093</v>
      </c>
      <c r="AH23" s="1">
        <v>608</v>
      </c>
      <c r="AJ23" s="8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0:55" ht="15">
      <c r="J24" s="5">
        <f>STDEV(J17:J22)</f>
        <v>15.264216203142956</v>
      </c>
      <c r="K24" s="5">
        <f>STDEV(K17:K22)</f>
        <v>310.1462020832549</v>
      </c>
      <c r="L24" s="5">
        <f>STDEV(L17:L22)</f>
        <v>325.30444999290523</v>
      </c>
      <c r="S24" s="1"/>
      <c r="V24" s="8"/>
      <c r="W24" s="8"/>
      <c r="X24" s="8"/>
      <c r="AB24" s="7">
        <v>6</v>
      </c>
      <c r="AC24" s="1">
        <v>13</v>
      </c>
      <c r="AD24" s="1">
        <v>25</v>
      </c>
      <c r="AE24" s="1">
        <v>16</v>
      </c>
      <c r="AF24" s="1">
        <v>9</v>
      </c>
      <c r="AG24" s="13">
        <f t="shared" si="21"/>
        <v>0.36</v>
      </c>
      <c r="AH24" s="1">
        <v>742</v>
      </c>
      <c r="AJ24" s="8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0:55" ht="15">
      <c r="J25" s="6">
        <f>MAX(J17:J22)</f>
        <v>278.25</v>
      </c>
      <c r="K25" s="6">
        <f>MAX(K17:K22)</f>
        <v>3161</v>
      </c>
      <c r="L25" s="6">
        <f>MAX(L17:L22)</f>
        <v>3439.25</v>
      </c>
      <c r="S25" s="1"/>
      <c r="V25" s="8"/>
      <c r="W25" s="8"/>
      <c r="X25" s="8"/>
      <c r="AB25" s="6" t="s">
        <v>15</v>
      </c>
      <c r="AC25" s="5">
        <f aca="true" t="shared" si="22" ref="AC25:AH25">AVERAGE(AC19:AC24)</f>
        <v>8.5</v>
      </c>
      <c r="AD25" s="5">
        <f t="shared" si="22"/>
        <v>18.833333333333332</v>
      </c>
      <c r="AE25" s="5">
        <f t="shared" si="22"/>
        <v>8.666666666666666</v>
      </c>
      <c r="AF25" s="5">
        <f t="shared" si="22"/>
        <v>5.166666666666667</v>
      </c>
      <c r="AG25" s="13">
        <f t="shared" si="22"/>
        <v>0.5773611504880855</v>
      </c>
      <c r="AH25" s="5">
        <f t="shared" si="22"/>
        <v>468</v>
      </c>
      <c r="AJ25" s="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0:55" ht="15">
      <c r="J26" s="6">
        <f>MIN(J17:J22)</f>
        <v>235.83333333333334</v>
      </c>
      <c r="K26" s="6">
        <f>MIN(K17:K22)</f>
        <v>2257</v>
      </c>
      <c r="L26" s="6">
        <f>MIN(L17:L22)</f>
        <v>2492.8333333333335</v>
      </c>
      <c r="S26" s="1"/>
      <c r="V26" s="8"/>
      <c r="W26" s="8"/>
      <c r="X26" s="8"/>
      <c r="AB26" s="6" t="s">
        <v>12</v>
      </c>
      <c r="AC26" s="5">
        <f aca="true" t="shared" si="23" ref="AC26:AH26">STDEV(AC19:AC24)</f>
        <v>3.8858718455450894</v>
      </c>
      <c r="AD26" s="5">
        <f t="shared" si="23"/>
        <v>4.020779360604943</v>
      </c>
      <c r="AE26" s="5">
        <f t="shared" si="23"/>
        <v>5.819507424745384</v>
      </c>
      <c r="AF26" s="5">
        <f t="shared" si="23"/>
        <v>2.4013884872437172</v>
      </c>
      <c r="AG26" s="13">
        <f t="shared" si="23"/>
        <v>0.24118387998480142</v>
      </c>
      <c r="AH26" s="5">
        <f t="shared" si="23"/>
        <v>197.75540447734923</v>
      </c>
      <c r="AJ26" s="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28:34" ht="15">
      <c r="AB27" s="6" t="s">
        <v>14</v>
      </c>
      <c r="AC27" s="6">
        <f aca="true" t="shared" si="24" ref="AC27:AH27">MAX(AC19:AC24)</f>
        <v>13</v>
      </c>
      <c r="AD27" s="6">
        <f t="shared" si="24"/>
        <v>25</v>
      </c>
      <c r="AE27" s="6">
        <f t="shared" si="24"/>
        <v>16</v>
      </c>
      <c r="AF27" s="6">
        <f t="shared" si="24"/>
        <v>9</v>
      </c>
      <c r="AG27" s="13">
        <f t="shared" si="24"/>
        <v>0.9230769230769231</v>
      </c>
      <c r="AH27" s="6">
        <f t="shared" si="24"/>
        <v>742</v>
      </c>
    </row>
    <row r="28" spans="28:34" ht="15">
      <c r="AB28" s="6" t="s">
        <v>13</v>
      </c>
      <c r="AC28" s="6">
        <f aca="true" t="shared" si="25" ref="AC28:AH28">MIN(AC19:AC24)</f>
        <v>3</v>
      </c>
      <c r="AD28" s="6">
        <f t="shared" si="25"/>
        <v>13</v>
      </c>
      <c r="AE28" s="6">
        <f t="shared" si="25"/>
        <v>1</v>
      </c>
      <c r="AF28" s="6">
        <f t="shared" si="25"/>
        <v>3</v>
      </c>
      <c r="AG28" s="13">
        <f t="shared" si="25"/>
        <v>0.36</v>
      </c>
      <c r="AH28" s="6">
        <f t="shared" si="25"/>
        <v>208</v>
      </c>
    </row>
    <row r="29" ht="12.75" customHeight="1"/>
    <row r="30" spans="1:18" ht="15">
      <c r="A30" s="25"/>
      <c r="B30" s="25"/>
      <c r="C30" s="25" t="s">
        <v>49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 t="s">
        <v>49</v>
      </c>
      <c r="O30" s="25"/>
      <c r="P30" s="25"/>
      <c r="Q30" s="25"/>
      <c r="R30" s="25"/>
    </row>
    <row r="31" spans="1:55" ht="15">
      <c r="A31" s="5"/>
      <c r="B31" s="5" t="s">
        <v>0</v>
      </c>
      <c r="C31" s="5" t="s">
        <v>28</v>
      </c>
      <c r="D31" s="5"/>
      <c r="E31" s="5"/>
      <c r="F31" s="5"/>
      <c r="G31" s="5"/>
      <c r="H31" s="5"/>
      <c r="I31" s="5"/>
      <c r="J31" s="5"/>
      <c r="L31" s="5"/>
      <c r="M31" s="5" t="s">
        <v>0</v>
      </c>
      <c r="N31" s="5" t="s">
        <v>25</v>
      </c>
      <c r="O31" s="5"/>
      <c r="P31" s="5"/>
      <c r="Q31" s="5"/>
      <c r="R31" s="5"/>
      <c r="S31" s="1"/>
      <c r="V31" s="8"/>
      <c r="W31" s="8"/>
      <c r="X31" s="8"/>
      <c r="AB31" s="8"/>
      <c r="AC31" s="8"/>
      <c r="AD31" s="8"/>
      <c r="AE31" s="8"/>
      <c r="AF31" s="8"/>
      <c r="AG31" s="8"/>
      <c r="AH31" s="8"/>
      <c r="AJ31" s="8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5">
      <c r="A32" s="6"/>
      <c r="B32" s="6" t="s">
        <v>33</v>
      </c>
      <c r="C32" s="6"/>
      <c r="D32" s="6"/>
      <c r="E32" s="6"/>
      <c r="F32" s="6"/>
      <c r="G32" s="6"/>
      <c r="H32" s="6"/>
      <c r="I32" s="6"/>
      <c r="J32" s="6"/>
      <c r="L32" s="6"/>
      <c r="M32" s="6" t="s">
        <v>33</v>
      </c>
      <c r="N32" s="6"/>
      <c r="O32" s="6"/>
      <c r="P32" s="6"/>
      <c r="Q32" s="6"/>
      <c r="R32" s="6"/>
      <c r="S32" s="1"/>
      <c r="V32" s="8"/>
      <c r="W32" s="8"/>
      <c r="X32" s="8"/>
      <c r="AE32" s="8"/>
      <c r="AF32" s="8"/>
      <c r="AG32" s="8"/>
      <c r="AH32" s="8"/>
      <c r="AJ32" s="8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5">
      <c r="A33" s="12" t="s">
        <v>34</v>
      </c>
      <c r="B33" s="12" t="s">
        <v>20</v>
      </c>
      <c r="C33" s="12" t="s">
        <v>21</v>
      </c>
      <c r="D33" s="12" t="s">
        <v>22</v>
      </c>
      <c r="E33" s="12" t="s">
        <v>23</v>
      </c>
      <c r="F33" s="12" t="s">
        <v>24</v>
      </c>
      <c r="G33" s="12" t="s">
        <v>5</v>
      </c>
      <c r="H33" s="12" t="s">
        <v>36</v>
      </c>
      <c r="I33" s="12" t="s">
        <v>37</v>
      </c>
      <c r="J33" s="12"/>
      <c r="L33" s="12" t="s">
        <v>34</v>
      </c>
      <c r="M33" s="12" t="s">
        <v>5</v>
      </c>
      <c r="N33" s="12" t="s">
        <v>6</v>
      </c>
      <c r="O33" s="12" t="s">
        <v>7</v>
      </c>
      <c r="P33" s="12" t="s">
        <v>8</v>
      </c>
      <c r="Q33" s="5" t="s">
        <v>19</v>
      </c>
      <c r="R33" s="12" t="s">
        <v>37</v>
      </c>
      <c r="S33" s="1"/>
      <c r="V33" s="8"/>
      <c r="W33" s="8"/>
      <c r="X33" s="8"/>
      <c r="AE33" s="8"/>
      <c r="AF33" s="8"/>
      <c r="AG33" s="8"/>
      <c r="AH33" s="8"/>
      <c r="AJ33" s="8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5">
      <c r="A34" s="7">
        <v>1</v>
      </c>
      <c r="B34" s="1">
        <v>226</v>
      </c>
      <c r="C34" s="1">
        <v>164</v>
      </c>
      <c r="D34" s="1">
        <v>142</v>
      </c>
      <c r="E34" s="1">
        <v>125</v>
      </c>
      <c r="F34" s="1">
        <v>123</v>
      </c>
      <c r="G34" s="1">
        <v>109</v>
      </c>
      <c r="H34" s="1">
        <v>15067.5</v>
      </c>
      <c r="I34" s="1">
        <f aca="true" t="shared" si="26" ref="I34:I39">(H34/J34)</f>
        <v>251.125</v>
      </c>
      <c r="J34" s="1">
        <v>60</v>
      </c>
      <c r="L34" s="7">
        <v>1</v>
      </c>
      <c r="M34" s="1">
        <v>109</v>
      </c>
      <c r="N34" s="1">
        <v>73</v>
      </c>
      <c r="O34" s="1">
        <v>45</v>
      </c>
      <c r="P34" s="1">
        <v>15</v>
      </c>
      <c r="Q34" s="13">
        <f aca="true" t="shared" si="27" ref="Q34:Q39">1-(O34/M34)</f>
        <v>0.5871559633027523</v>
      </c>
      <c r="R34" s="1">
        <v>2210</v>
      </c>
      <c r="S34" s="1"/>
      <c r="V34" s="8"/>
      <c r="W34" s="8"/>
      <c r="X34" s="8"/>
      <c r="AE34" s="8"/>
      <c r="AF34" s="8"/>
      <c r="AG34" s="8"/>
      <c r="AH34" s="8"/>
      <c r="AJ34" s="8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5">
      <c r="A35" s="7">
        <v>2</v>
      </c>
      <c r="B35" s="1">
        <v>233</v>
      </c>
      <c r="C35" s="1">
        <v>169</v>
      </c>
      <c r="D35" s="1">
        <v>144</v>
      </c>
      <c r="E35" s="1">
        <v>131</v>
      </c>
      <c r="F35" s="1">
        <v>125</v>
      </c>
      <c r="G35" s="1">
        <v>112</v>
      </c>
      <c r="H35" s="1">
        <v>15450</v>
      </c>
      <c r="I35" s="1">
        <f t="shared" si="26"/>
        <v>257.5</v>
      </c>
      <c r="J35" s="1">
        <v>60</v>
      </c>
      <c r="L35" s="7">
        <v>2</v>
      </c>
      <c r="M35" s="1">
        <v>112</v>
      </c>
      <c r="N35" s="1">
        <v>77</v>
      </c>
      <c r="O35" s="1">
        <v>49</v>
      </c>
      <c r="P35" s="1">
        <v>18</v>
      </c>
      <c r="Q35" s="13">
        <f t="shared" si="27"/>
        <v>0.5625</v>
      </c>
      <c r="R35" s="1">
        <v>2379</v>
      </c>
      <c r="S35" s="1"/>
      <c r="V35" s="8"/>
      <c r="W35" s="8"/>
      <c r="X35" s="8"/>
      <c r="AE35" s="8"/>
      <c r="AF35" s="8"/>
      <c r="AG35" s="8"/>
      <c r="AH35" s="8"/>
      <c r="AJ35" s="8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5">
      <c r="A36" s="7">
        <v>3</v>
      </c>
      <c r="B36" s="1">
        <v>244</v>
      </c>
      <c r="C36" s="1">
        <v>174</v>
      </c>
      <c r="D36" s="1">
        <v>149</v>
      </c>
      <c r="E36" s="1">
        <v>136</v>
      </c>
      <c r="F36" s="1">
        <v>128</v>
      </c>
      <c r="G36" s="1">
        <v>116</v>
      </c>
      <c r="H36" s="1">
        <v>15950</v>
      </c>
      <c r="I36" s="1">
        <f t="shared" si="26"/>
        <v>265.8333333333333</v>
      </c>
      <c r="J36" s="1">
        <v>60</v>
      </c>
      <c r="L36" s="7">
        <v>3</v>
      </c>
      <c r="M36" s="1">
        <v>116</v>
      </c>
      <c r="N36" s="1">
        <v>79</v>
      </c>
      <c r="O36" s="1">
        <v>52</v>
      </c>
      <c r="P36" s="1">
        <v>22</v>
      </c>
      <c r="Q36" s="13">
        <f t="shared" si="27"/>
        <v>0.5517241379310345</v>
      </c>
      <c r="R36" s="1">
        <v>2521</v>
      </c>
      <c r="S36" s="1"/>
      <c r="V36" s="8"/>
      <c r="W36" s="8"/>
      <c r="X36" s="8"/>
      <c r="AE36" s="8"/>
      <c r="AF36" s="8"/>
      <c r="AG36" s="8"/>
      <c r="AH36" s="8"/>
      <c r="AJ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5">
      <c r="A37" s="7">
        <v>4</v>
      </c>
      <c r="B37" s="1">
        <v>249</v>
      </c>
      <c r="C37" s="1">
        <v>178</v>
      </c>
      <c r="D37" s="1">
        <v>155</v>
      </c>
      <c r="E37" s="1">
        <v>139</v>
      </c>
      <c r="F37" s="1">
        <v>130</v>
      </c>
      <c r="G37" s="1">
        <v>119</v>
      </c>
      <c r="H37" s="1">
        <v>16325</v>
      </c>
      <c r="I37" s="1">
        <f t="shared" si="26"/>
        <v>272.0833333333333</v>
      </c>
      <c r="J37" s="1">
        <v>60</v>
      </c>
      <c r="L37" s="7">
        <v>4</v>
      </c>
      <c r="M37" s="1">
        <v>119</v>
      </c>
      <c r="N37" s="1">
        <v>82</v>
      </c>
      <c r="O37" s="1">
        <v>56</v>
      </c>
      <c r="P37" s="1">
        <v>28</v>
      </c>
      <c r="Q37" s="13">
        <f t="shared" si="27"/>
        <v>0.5294117647058824</v>
      </c>
      <c r="R37" s="1">
        <v>2715</v>
      </c>
      <c r="S37" s="1"/>
      <c r="V37" s="8"/>
      <c r="W37" s="8"/>
      <c r="X37" s="8"/>
      <c r="AE37" s="8"/>
      <c r="AF37" s="8"/>
      <c r="AG37" s="8"/>
      <c r="AH37" s="8"/>
      <c r="AJ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5">
      <c r="A38" s="7">
        <v>5</v>
      </c>
      <c r="B38" s="1">
        <v>258</v>
      </c>
      <c r="C38" s="1">
        <v>183</v>
      </c>
      <c r="D38" s="1">
        <v>156</v>
      </c>
      <c r="E38" s="1">
        <v>143</v>
      </c>
      <c r="F38" s="1">
        <v>131</v>
      </c>
      <c r="G38" s="1">
        <v>122</v>
      </c>
      <c r="H38" s="1">
        <v>16635</v>
      </c>
      <c r="I38" s="1">
        <f t="shared" si="26"/>
        <v>277.25</v>
      </c>
      <c r="J38" s="1">
        <v>60</v>
      </c>
      <c r="L38" s="7">
        <v>5</v>
      </c>
      <c r="M38" s="1">
        <v>122</v>
      </c>
      <c r="N38" s="1">
        <v>86</v>
      </c>
      <c r="O38" s="1">
        <v>61</v>
      </c>
      <c r="P38" s="1">
        <v>29</v>
      </c>
      <c r="Q38" s="13">
        <f t="shared" si="27"/>
        <v>0.5</v>
      </c>
      <c r="R38" s="1">
        <v>2880</v>
      </c>
      <c r="S38" s="1"/>
      <c r="AE38" s="8"/>
      <c r="AF38" s="8"/>
      <c r="AG38" s="8"/>
      <c r="AH38" s="8"/>
      <c r="AJ38" s="8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5">
      <c r="A39" s="7">
        <v>6</v>
      </c>
      <c r="B39" s="1">
        <v>264</v>
      </c>
      <c r="C39" s="1">
        <v>188</v>
      </c>
      <c r="D39" s="1">
        <v>161</v>
      </c>
      <c r="E39" s="1">
        <v>147</v>
      </c>
      <c r="F39" s="1">
        <v>134</v>
      </c>
      <c r="G39" s="1">
        <v>124</v>
      </c>
      <c r="H39" s="1">
        <v>17035</v>
      </c>
      <c r="I39" s="1">
        <f t="shared" si="26"/>
        <v>283.9166666666667</v>
      </c>
      <c r="J39" s="1">
        <v>60</v>
      </c>
      <c r="L39" s="7">
        <v>6</v>
      </c>
      <c r="M39" s="1">
        <v>124</v>
      </c>
      <c r="N39" s="1">
        <v>92</v>
      </c>
      <c r="O39" s="1">
        <v>65</v>
      </c>
      <c r="P39" s="1">
        <v>33</v>
      </c>
      <c r="Q39" s="13">
        <f t="shared" si="27"/>
        <v>0.47580645161290325</v>
      </c>
      <c r="R39" s="1">
        <v>3080</v>
      </c>
      <c r="S39" s="1"/>
      <c r="AE39" s="8"/>
      <c r="AF39" s="8"/>
      <c r="AG39" s="8"/>
      <c r="AH39" s="8"/>
      <c r="AJ39" s="8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5">
      <c r="A40" s="6" t="s">
        <v>15</v>
      </c>
      <c r="B40" s="5">
        <f>AVERAGE(B34:B39)</f>
        <v>245.66666666666666</v>
      </c>
      <c r="C40" s="5">
        <f aca="true" t="shared" si="28" ref="C40:I40">AVERAGE(C34:C39)</f>
        <v>176</v>
      </c>
      <c r="D40" s="5">
        <f t="shared" si="28"/>
        <v>151.16666666666666</v>
      </c>
      <c r="E40" s="5">
        <f t="shared" si="28"/>
        <v>136.83333333333334</v>
      </c>
      <c r="F40" s="5">
        <f t="shared" si="28"/>
        <v>128.5</v>
      </c>
      <c r="G40" s="5">
        <f t="shared" si="28"/>
        <v>117</v>
      </c>
      <c r="H40" s="5">
        <f t="shared" si="28"/>
        <v>16077.083333333334</v>
      </c>
      <c r="I40" s="5">
        <f t="shared" si="28"/>
        <v>267.95138888888886</v>
      </c>
      <c r="J40" s="5"/>
      <c r="L40" s="6" t="s">
        <v>15</v>
      </c>
      <c r="M40" s="5">
        <f aca="true" t="shared" si="29" ref="M40:R40">AVERAGE(M34:M39)</f>
        <v>117</v>
      </c>
      <c r="N40" s="5">
        <f t="shared" si="29"/>
        <v>81.5</v>
      </c>
      <c r="O40" s="5">
        <f t="shared" si="29"/>
        <v>54.666666666666664</v>
      </c>
      <c r="P40" s="5">
        <f t="shared" si="29"/>
        <v>24.166666666666668</v>
      </c>
      <c r="Q40" s="13">
        <f t="shared" si="29"/>
        <v>0.5344330529254288</v>
      </c>
      <c r="R40" s="5">
        <f t="shared" si="29"/>
        <v>2630.8333333333335</v>
      </c>
      <c r="S40" s="1"/>
      <c r="AE40" s="8"/>
      <c r="AF40" s="8"/>
      <c r="AG40" s="8"/>
      <c r="AH40" s="8"/>
      <c r="AJ40" s="8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5">
      <c r="A41" s="6" t="s">
        <v>12</v>
      </c>
      <c r="B41" s="5">
        <f>STDEV(B34:B39)</f>
        <v>14.486775578667006</v>
      </c>
      <c r="C41" s="5">
        <f aca="true" t="shared" si="30" ref="C41:I41">STDEV(C34:C39)</f>
        <v>8.87693640846886</v>
      </c>
      <c r="D41" s="5">
        <f t="shared" si="30"/>
        <v>7.413950813612713</v>
      </c>
      <c r="E41" s="5">
        <f t="shared" si="30"/>
        <v>8.010409893798549</v>
      </c>
      <c r="F41" s="5">
        <f t="shared" si="30"/>
        <v>4.03732584763727</v>
      </c>
      <c r="G41" s="5">
        <f t="shared" si="30"/>
        <v>5.796550698475776</v>
      </c>
      <c r="H41" s="5">
        <f t="shared" si="30"/>
        <v>737.4252787005954</v>
      </c>
      <c r="I41" s="5">
        <f t="shared" si="30"/>
        <v>12.290421311677173</v>
      </c>
      <c r="J41" s="5"/>
      <c r="L41" s="6" t="s">
        <v>12</v>
      </c>
      <c r="M41" s="5">
        <f aca="true" t="shared" si="31" ref="M41:R41">STDEV(M34:M39)</f>
        <v>5.796550698475776</v>
      </c>
      <c r="N41" s="5">
        <f t="shared" si="31"/>
        <v>6.774953874381729</v>
      </c>
      <c r="O41" s="5">
        <f t="shared" si="31"/>
        <v>7.501111028818759</v>
      </c>
      <c r="P41" s="5">
        <f t="shared" si="31"/>
        <v>6.968978882638884</v>
      </c>
      <c r="Q41" s="13">
        <f t="shared" si="31"/>
        <v>0.04126588728725006</v>
      </c>
      <c r="R41" s="5">
        <f t="shared" si="31"/>
        <v>323.5746693835399</v>
      </c>
      <c r="S41" s="1"/>
      <c r="AE41" s="8"/>
      <c r="AF41" s="8"/>
      <c r="AG41" s="8"/>
      <c r="AH41" s="8"/>
      <c r="AJ41" s="8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5">
      <c r="A42" s="6" t="s">
        <v>14</v>
      </c>
      <c r="B42" s="6">
        <f>MAX(B34:B39)</f>
        <v>264</v>
      </c>
      <c r="C42" s="6">
        <f aca="true" t="shared" si="32" ref="C42:I42">MAX(C34:C39)</f>
        <v>188</v>
      </c>
      <c r="D42" s="6">
        <f t="shared" si="32"/>
        <v>161</v>
      </c>
      <c r="E42" s="6">
        <f t="shared" si="32"/>
        <v>147</v>
      </c>
      <c r="F42" s="6">
        <f t="shared" si="32"/>
        <v>134</v>
      </c>
      <c r="G42" s="6">
        <f t="shared" si="32"/>
        <v>124</v>
      </c>
      <c r="H42" s="6">
        <f t="shared" si="32"/>
        <v>17035</v>
      </c>
      <c r="I42" s="6">
        <f t="shared" si="32"/>
        <v>283.9166666666667</v>
      </c>
      <c r="J42" s="6"/>
      <c r="L42" s="6" t="s">
        <v>14</v>
      </c>
      <c r="M42" s="6">
        <f aca="true" t="shared" si="33" ref="M42:R42">MAX(M34:M39)</f>
        <v>124</v>
      </c>
      <c r="N42" s="6">
        <f t="shared" si="33"/>
        <v>92</v>
      </c>
      <c r="O42" s="6">
        <f t="shared" si="33"/>
        <v>65</v>
      </c>
      <c r="P42" s="6">
        <f t="shared" si="33"/>
        <v>33</v>
      </c>
      <c r="Q42" s="13">
        <f t="shared" si="33"/>
        <v>0.5871559633027523</v>
      </c>
      <c r="R42" s="6">
        <f t="shared" si="33"/>
        <v>3080</v>
      </c>
      <c r="S42" s="1"/>
      <c r="AE42" s="8"/>
      <c r="AF42" s="8"/>
      <c r="AG42" s="8"/>
      <c r="AH42" s="8"/>
      <c r="AJ42" s="8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5">
      <c r="A43" s="6" t="s">
        <v>13</v>
      </c>
      <c r="B43" s="6">
        <f>MIN(B34:B39)</f>
        <v>226</v>
      </c>
      <c r="C43" s="6">
        <f aca="true" t="shared" si="34" ref="C43:I43">MIN(C34:C39)</f>
        <v>164</v>
      </c>
      <c r="D43" s="6">
        <f t="shared" si="34"/>
        <v>142</v>
      </c>
      <c r="E43" s="6">
        <f t="shared" si="34"/>
        <v>125</v>
      </c>
      <c r="F43" s="6">
        <f t="shared" si="34"/>
        <v>123</v>
      </c>
      <c r="G43" s="6">
        <f t="shared" si="34"/>
        <v>109</v>
      </c>
      <c r="H43" s="6">
        <f t="shared" si="34"/>
        <v>15067.5</v>
      </c>
      <c r="I43" s="6">
        <f t="shared" si="34"/>
        <v>251.125</v>
      </c>
      <c r="J43" s="6"/>
      <c r="L43" s="6" t="s">
        <v>13</v>
      </c>
      <c r="M43" s="6">
        <f aca="true" t="shared" si="35" ref="M43:R43">MIN(M34:M39)</f>
        <v>109</v>
      </c>
      <c r="N43" s="6">
        <f t="shared" si="35"/>
        <v>73</v>
      </c>
      <c r="O43" s="6">
        <f t="shared" si="35"/>
        <v>45</v>
      </c>
      <c r="P43" s="6">
        <f t="shared" si="35"/>
        <v>15</v>
      </c>
      <c r="Q43" s="13">
        <f t="shared" si="35"/>
        <v>0.47580645161290325</v>
      </c>
      <c r="R43" s="6">
        <f t="shared" si="35"/>
        <v>2210</v>
      </c>
      <c r="S43" s="1"/>
      <c r="AE43" s="8"/>
      <c r="AF43" s="8"/>
      <c r="AG43" s="8"/>
      <c r="AH43" s="8"/>
      <c r="AJ43" s="8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5">
      <c r="A44" s="8"/>
      <c r="H44" s="8"/>
      <c r="M44" s="8"/>
      <c r="S44" s="1"/>
      <c r="AE44" s="8"/>
      <c r="AF44" s="8"/>
      <c r="AG44" s="8"/>
      <c r="AH44" s="8"/>
      <c r="AJ44" s="8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0:55" ht="15">
      <c r="J45" s="5" t="s">
        <v>46</v>
      </c>
      <c r="K45" s="5" t="s">
        <v>47</v>
      </c>
      <c r="L45" s="5" t="s">
        <v>48</v>
      </c>
      <c r="S45" s="1"/>
      <c r="AA45" s="1"/>
      <c r="AE45" s="8"/>
      <c r="AF45" s="8"/>
      <c r="AG45" s="8"/>
      <c r="AH45" s="8"/>
      <c r="AJ45" s="8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0:55" ht="15">
      <c r="J46" s="1">
        <v>251.125</v>
      </c>
      <c r="K46" s="1">
        <v>2210</v>
      </c>
      <c r="L46" s="1">
        <f aca="true" t="shared" si="36" ref="L46:L51">(J46+K46)</f>
        <v>2461.125</v>
      </c>
      <c r="S46" s="1"/>
      <c r="AA46" s="1"/>
      <c r="AE46" s="8"/>
      <c r="AF46" s="8"/>
      <c r="AG46" s="8"/>
      <c r="AH46" s="8"/>
      <c r="AJ46" s="8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0:55" ht="15">
      <c r="J47" s="1">
        <v>257.5</v>
      </c>
      <c r="K47" s="1">
        <v>2379</v>
      </c>
      <c r="L47" s="1">
        <f t="shared" si="36"/>
        <v>2636.5</v>
      </c>
      <c r="S47" s="1"/>
      <c r="AA47" s="1"/>
      <c r="AJ47" s="8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0:55" ht="15">
      <c r="J48" s="1">
        <v>265.8333333333333</v>
      </c>
      <c r="K48" s="1">
        <v>2521</v>
      </c>
      <c r="L48" s="1">
        <f t="shared" si="36"/>
        <v>2786.8333333333335</v>
      </c>
      <c r="S48" s="1"/>
      <c r="AA48" s="1"/>
      <c r="AJ48" s="8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0:55" ht="15">
      <c r="J49" s="1">
        <v>272.0833333333333</v>
      </c>
      <c r="K49" s="1">
        <v>2715</v>
      </c>
      <c r="L49" s="1">
        <f t="shared" si="36"/>
        <v>2987.0833333333335</v>
      </c>
      <c r="S49" s="1"/>
      <c r="AA49" s="1"/>
      <c r="AJ49" s="8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0:12" ht="15">
      <c r="J50" s="1">
        <v>277.25</v>
      </c>
      <c r="K50" s="1">
        <v>2880</v>
      </c>
      <c r="L50" s="1">
        <f t="shared" si="36"/>
        <v>3157.25</v>
      </c>
    </row>
    <row r="51" spans="10:12" ht="15">
      <c r="J51" s="1">
        <v>283.9166666666667</v>
      </c>
      <c r="K51" s="1">
        <v>3080</v>
      </c>
      <c r="L51" s="1">
        <f t="shared" si="36"/>
        <v>3363.9166666666665</v>
      </c>
    </row>
    <row r="52" spans="10:12" ht="15">
      <c r="J52" s="5">
        <f>AVERAGE(J46:J51)</f>
        <v>267.95138888888886</v>
      </c>
      <c r="K52" s="5">
        <f>AVERAGE(K46:K51)</f>
        <v>2630.8333333333335</v>
      </c>
      <c r="L52" s="5">
        <f>AVERAGE(L46:L51)</f>
        <v>2898.7847222222226</v>
      </c>
    </row>
    <row r="53" spans="10:12" ht="15">
      <c r="J53" s="5">
        <f>STDEV(J46:J51)</f>
        <v>12.290421311677173</v>
      </c>
      <c r="K53" s="5">
        <f>STDEV(K46:K51)</f>
        <v>323.5746693835399</v>
      </c>
      <c r="L53" s="5">
        <f>STDEV(L46:L51)</f>
        <v>335.8038390860146</v>
      </c>
    </row>
    <row r="54" spans="10:12" ht="15">
      <c r="J54" s="6">
        <f>MAX(J46:J51)</f>
        <v>283.9166666666667</v>
      </c>
      <c r="K54" s="6">
        <f>MAX(K46:K51)</f>
        <v>3080</v>
      </c>
      <c r="L54" s="6">
        <f>MAX(L46:L51)</f>
        <v>3363.9166666666665</v>
      </c>
    </row>
    <row r="55" spans="10:12" ht="15">
      <c r="J55" s="6">
        <f>MIN(J46:J51)</f>
        <v>251.125</v>
      </c>
      <c r="K55" s="6">
        <f>MIN(K46:K51)</f>
        <v>2210</v>
      </c>
      <c r="L55" s="6">
        <f>MIN(L46:L51)</f>
        <v>2461.125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0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29.57421875" style="3" customWidth="1"/>
    <col min="2" max="2" width="21.421875" style="3" customWidth="1"/>
    <col min="3" max="3" width="14.00390625" style="3" customWidth="1"/>
    <col min="4" max="4" width="9.140625" style="16" customWidth="1"/>
    <col min="5" max="5" width="20.7109375" style="3" customWidth="1"/>
    <col min="6" max="6" width="19.00390625" style="3" customWidth="1"/>
    <col min="7" max="7" width="14.28125" style="3" customWidth="1"/>
    <col min="8" max="8" width="12.8515625" style="16" customWidth="1"/>
    <col min="9" max="9" width="9.140625" style="3" customWidth="1"/>
    <col min="10" max="10" width="22.7109375" style="3" customWidth="1"/>
    <col min="11" max="11" width="9.140625" style="3" customWidth="1"/>
    <col min="12" max="12" width="11.7109375" style="16" customWidth="1"/>
    <col min="13" max="13" width="9.140625" style="3" customWidth="1"/>
    <col min="14" max="14" width="20.140625" style="3" customWidth="1"/>
    <col min="15" max="15" width="8.421875" style="3" customWidth="1"/>
    <col min="16" max="16" width="11.00390625" style="16" customWidth="1"/>
    <col min="17" max="17" width="32.28125" style="3" customWidth="1"/>
    <col min="18" max="18" width="18.28125" style="3" customWidth="1"/>
    <col min="19" max="19" width="11.8515625" style="3" customWidth="1"/>
    <col min="20" max="20" width="9.140625" style="16" customWidth="1"/>
    <col min="21" max="21" width="15.7109375" style="3" customWidth="1"/>
    <col min="22" max="22" width="12.57421875" style="3" customWidth="1"/>
    <col min="23" max="23" width="9.140625" style="3" customWidth="1"/>
    <col min="24" max="24" width="11.421875" style="16" customWidth="1"/>
    <col min="25" max="27" width="9.140625" style="23" customWidth="1"/>
    <col min="28" max="37" width="9.140625" style="16" customWidth="1"/>
    <col min="38" max="16384" width="9.140625" style="3" customWidth="1"/>
  </cols>
  <sheetData>
    <row r="1" spans="1:37" s="4" customFormat="1" ht="17.25" customHeight="1">
      <c r="A1" s="4" t="s">
        <v>18</v>
      </c>
      <c r="B1" s="4" t="s">
        <v>0</v>
      </c>
      <c r="C1" s="4" t="s">
        <v>29</v>
      </c>
      <c r="D1" s="16"/>
      <c r="E1" s="4" t="s">
        <v>3</v>
      </c>
      <c r="F1" s="4" t="s">
        <v>0</v>
      </c>
      <c r="G1" s="5" t="s">
        <v>25</v>
      </c>
      <c r="H1" s="16"/>
      <c r="I1" s="4" t="s">
        <v>3</v>
      </c>
      <c r="J1" s="4" t="s">
        <v>1</v>
      </c>
      <c r="L1" s="16"/>
      <c r="M1" s="4" t="s">
        <v>3</v>
      </c>
      <c r="N1" s="4" t="s">
        <v>2</v>
      </c>
      <c r="P1" s="16"/>
      <c r="Q1" s="4" t="s">
        <v>27</v>
      </c>
      <c r="R1" s="4" t="s">
        <v>11</v>
      </c>
      <c r="T1" s="16"/>
      <c r="V1" s="4" t="s">
        <v>4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2:37" s="15" customFormat="1" ht="15">
      <c r="B2" s="15" t="s">
        <v>15</v>
      </c>
      <c r="C2" s="15" t="s">
        <v>12</v>
      </c>
      <c r="D2" s="16"/>
      <c r="F2" s="6" t="s">
        <v>15</v>
      </c>
      <c r="G2" s="6" t="s">
        <v>12</v>
      </c>
      <c r="H2" s="16"/>
      <c r="J2" s="6" t="s">
        <v>15</v>
      </c>
      <c r="K2" s="6" t="s">
        <v>12</v>
      </c>
      <c r="L2" s="16"/>
      <c r="N2" s="6" t="s">
        <v>15</v>
      </c>
      <c r="O2" s="6" t="s">
        <v>12</v>
      </c>
      <c r="P2" s="16"/>
      <c r="R2" s="6" t="s">
        <v>15</v>
      </c>
      <c r="S2" s="6" t="s">
        <v>12</v>
      </c>
      <c r="T2" s="16"/>
      <c r="V2" s="15" t="s">
        <v>15</v>
      </c>
      <c r="W2" s="15" t="s">
        <v>12</v>
      </c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23" ht="15">
      <c r="A3" s="15">
        <v>5</v>
      </c>
      <c r="B3" s="8">
        <v>239.83333333333334</v>
      </c>
      <c r="C3" s="8">
        <v>13.197221929885956</v>
      </c>
      <c r="E3" s="15">
        <v>2</v>
      </c>
      <c r="F3" s="5">
        <v>150</v>
      </c>
      <c r="G3" s="5">
        <v>7.042726744663604</v>
      </c>
      <c r="H3" s="8"/>
      <c r="I3" s="15">
        <v>2</v>
      </c>
      <c r="J3" s="8">
        <v>15.5</v>
      </c>
      <c r="K3" s="8">
        <v>6.284902544988268</v>
      </c>
      <c r="L3" s="1"/>
      <c r="M3" s="15">
        <v>2</v>
      </c>
      <c r="N3" s="8">
        <v>18.5</v>
      </c>
      <c r="O3" s="8">
        <v>6.04979338490167</v>
      </c>
      <c r="P3" s="1"/>
      <c r="Q3" s="6" t="s">
        <v>30</v>
      </c>
      <c r="R3" s="8">
        <v>351.45138888888886</v>
      </c>
      <c r="S3" s="8">
        <v>14.524080021228066</v>
      </c>
      <c r="T3" s="8"/>
      <c r="U3" s="15" t="s">
        <v>26</v>
      </c>
      <c r="V3" s="1">
        <v>10.833333333333334</v>
      </c>
      <c r="W3" s="1">
        <v>6.645800679125629</v>
      </c>
    </row>
    <row r="4" spans="1:23" ht="15">
      <c r="A4" s="15">
        <v>15</v>
      </c>
      <c r="B4" s="8">
        <v>221.33333333333334</v>
      </c>
      <c r="C4" s="8">
        <v>8.310635755865057</v>
      </c>
      <c r="E4" s="15">
        <v>8</v>
      </c>
      <c r="F4" s="1">
        <v>124.83333333333333</v>
      </c>
      <c r="G4" s="1">
        <v>7.782458908768211</v>
      </c>
      <c r="H4" s="8"/>
      <c r="I4" s="15">
        <v>8</v>
      </c>
      <c r="J4" s="1">
        <v>36.666666666666664</v>
      </c>
      <c r="K4" s="1">
        <v>6.439461675223062</v>
      </c>
      <c r="L4" s="1"/>
      <c r="M4" s="15">
        <v>8</v>
      </c>
      <c r="N4" s="1">
        <v>49</v>
      </c>
      <c r="O4" s="1">
        <v>10.024968827881711</v>
      </c>
      <c r="P4" s="1"/>
      <c r="Q4" s="6" t="s">
        <v>31</v>
      </c>
      <c r="R4" s="1">
        <v>4800.5</v>
      </c>
      <c r="S4" s="1">
        <v>356.0869275893177</v>
      </c>
      <c r="T4" s="8"/>
      <c r="U4" s="15" t="s">
        <v>14</v>
      </c>
      <c r="V4" s="1">
        <v>20</v>
      </c>
      <c r="W4" s="1"/>
    </row>
    <row r="5" spans="1:22" ht="15">
      <c r="A5" s="15">
        <v>30</v>
      </c>
      <c r="B5" s="8">
        <v>199.33333333333334</v>
      </c>
      <c r="C5" s="8">
        <v>7.890923055426951</v>
      </c>
      <c r="E5" s="15">
        <v>24</v>
      </c>
      <c r="F5" s="1">
        <v>104.16666666666667</v>
      </c>
      <c r="G5" s="1">
        <v>8.010409893798641</v>
      </c>
      <c r="H5" s="8"/>
      <c r="I5" s="15">
        <v>24</v>
      </c>
      <c r="J5" s="1">
        <v>24.833333333333332</v>
      </c>
      <c r="K5" s="1">
        <v>6.400520812142298</v>
      </c>
      <c r="L5" s="1"/>
      <c r="M5" s="15">
        <v>24</v>
      </c>
      <c r="N5" s="1">
        <v>45.5</v>
      </c>
      <c r="O5" s="1">
        <v>8.414273587185052</v>
      </c>
      <c r="P5" s="1"/>
      <c r="Q5" s="15" t="s">
        <v>1</v>
      </c>
      <c r="R5" s="1">
        <v>1096.5</v>
      </c>
      <c r="S5" s="1">
        <v>284.4318899139124</v>
      </c>
      <c r="T5" s="8"/>
      <c r="U5" s="15" t="s">
        <v>13</v>
      </c>
      <c r="V5" s="1">
        <v>5</v>
      </c>
    </row>
    <row r="6" spans="1:23" ht="15">
      <c r="A6" s="15">
        <v>45</v>
      </c>
      <c r="B6" s="8">
        <v>187.5</v>
      </c>
      <c r="C6" s="8">
        <v>10.232301793829187</v>
      </c>
      <c r="E6" s="15">
        <v>48</v>
      </c>
      <c r="F6" s="1">
        <v>74.5</v>
      </c>
      <c r="G6" s="1">
        <v>7.60920495189872</v>
      </c>
      <c r="H6" s="8"/>
      <c r="I6" s="15">
        <v>48</v>
      </c>
      <c r="J6" s="1">
        <v>12.5</v>
      </c>
      <c r="K6" s="1">
        <v>5.612486080160912</v>
      </c>
      <c r="L6" s="1"/>
      <c r="M6" s="15">
        <v>48</v>
      </c>
      <c r="N6" s="1">
        <v>36.75</v>
      </c>
      <c r="O6" s="1">
        <v>7.146677549742957</v>
      </c>
      <c r="P6" s="1"/>
      <c r="Q6" s="15" t="s">
        <v>2</v>
      </c>
      <c r="R6" s="8">
        <v>1945.5</v>
      </c>
      <c r="S6" s="1">
        <v>380.90550009155817</v>
      </c>
      <c r="T6" s="8"/>
      <c r="W6" s="16"/>
    </row>
    <row r="7" spans="1:23" ht="15">
      <c r="A7" s="15">
        <v>60</v>
      </c>
      <c r="B7" s="1">
        <v>181.83333333333334</v>
      </c>
      <c r="C7" s="1">
        <v>6.369196704975331</v>
      </c>
      <c r="N7" s="19"/>
      <c r="O7" s="19"/>
      <c r="P7" s="22"/>
      <c r="Q7" s="15" t="s">
        <v>51</v>
      </c>
      <c r="R7" s="1">
        <v>778.1666666666666</v>
      </c>
      <c r="S7" s="1">
        <v>198.01557177824853</v>
      </c>
      <c r="U7" s="16"/>
      <c r="W7" s="16"/>
    </row>
    <row r="8" spans="1:23" ht="15">
      <c r="A8" s="15">
        <v>120</v>
      </c>
      <c r="B8" s="5">
        <v>150</v>
      </c>
      <c r="C8" s="5">
        <v>7.042726744663604</v>
      </c>
      <c r="E8" s="4" t="s">
        <v>10</v>
      </c>
      <c r="F8" s="5" t="s">
        <v>41</v>
      </c>
      <c r="G8" s="5"/>
      <c r="H8" s="8"/>
      <c r="I8" s="5"/>
      <c r="J8" s="5"/>
      <c r="K8" s="5"/>
      <c r="L8" s="8"/>
      <c r="M8" s="5"/>
      <c r="N8" s="5"/>
      <c r="O8" s="5"/>
      <c r="P8" s="8"/>
      <c r="Q8" s="16"/>
      <c r="W8" s="1"/>
    </row>
    <row r="9" spans="1:23" ht="15">
      <c r="A9" s="16"/>
      <c r="B9" s="16"/>
      <c r="C9" s="16"/>
      <c r="E9" s="4" t="s">
        <v>9</v>
      </c>
      <c r="F9" s="5"/>
      <c r="G9" s="5"/>
      <c r="H9" s="8"/>
      <c r="I9" s="5"/>
      <c r="J9" s="5" t="s">
        <v>42</v>
      </c>
      <c r="K9" s="5"/>
      <c r="L9" s="8"/>
      <c r="M9" s="5"/>
      <c r="N9" s="5" t="s">
        <v>43</v>
      </c>
      <c r="O9" s="5"/>
      <c r="P9" s="8"/>
      <c r="Q9" s="16"/>
      <c r="W9" s="1"/>
    </row>
    <row r="10" spans="1:23" ht="15">
      <c r="A10" s="11"/>
      <c r="B10" s="8"/>
      <c r="C10" s="11"/>
      <c r="L10" s="11"/>
      <c r="N10" s="1"/>
      <c r="Q10" s="16"/>
      <c r="U10" s="16"/>
      <c r="W10" s="1"/>
    </row>
    <row r="11" spans="1:23" ht="15">
      <c r="A11" s="17" t="s">
        <v>17</v>
      </c>
      <c r="B11" s="8"/>
      <c r="C11" s="20"/>
      <c r="L11" s="11"/>
      <c r="N11" s="1"/>
      <c r="R11" s="16"/>
      <c r="W11" s="1"/>
    </row>
    <row r="12" spans="1:15" ht="15">
      <c r="A12" s="11"/>
      <c r="B12" s="8"/>
      <c r="C12" s="20"/>
      <c r="L12" s="11"/>
      <c r="M12" s="4" t="s">
        <v>3</v>
      </c>
      <c r="N12" s="4" t="s">
        <v>51</v>
      </c>
      <c r="O12" s="4"/>
    </row>
    <row r="13" spans="1:27" s="16" customFormat="1" ht="15">
      <c r="A13" s="28" t="s">
        <v>53</v>
      </c>
      <c r="B13" s="8"/>
      <c r="L13" s="11"/>
      <c r="M13" s="15"/>
      <c r="N13" s="6" t="s">
        <v>15</v>
      </c>
      <c r="O13" s="6" t="s">
        <v>12</v>
      </c>
      <c r="Y13" s="23"/>
      <c r="Z13" s="23"/>
      <c r="AA13" s="23"/>
    </row>
    <row r="14" spans="1:30" s="16" customFormat="1" ht="15">
      <c r="A14" s="27" t="s">
        <v>54</v>
      </c>
      <c r="G14" s="8"/>
      <c r="L14" s="11"/>
      <c r="M14" s="15">
        <v>2</v>
      </c>
      <c r="N14" s="8">
        <v>7.333333333333333</v>
      </c>
      <c r="O14" s="8">
        <v>3.829708431025352</v>
      </c>
      <c r="Y14" s="23"/>
      <c r="Z14" s="23"/>
      <c r="AA14" s="23"/>
      <c r="AC14" s="8"/>
      <c r="AD14" s="8"/>
    </row>
    <row r="15" spans="1:33" s="2" customFormat="1" ht="15">
      <c r="A15" s="11"/>
      <c r="B15" s="8"/>
      <c r="C15" s="8"/>
      <c r="D15" s="11"/>
      <c r="E15" s="11"/>
      <c r="F15" s="8"/>
      <c r="G15" s="11"/>
      <c r="H15" s="11"/>
      <c r="M15" s="15">
        <v>8</v>
      </c>
      <c r="N15" s="8">
        <v>15.166666666666666</v>
      </c>
      <c r="O15" s="8">
        <v>4.44597195972564</v>
      </c>
      <c r="Q15" s="11"/>
      <c r="R15" s="8"/>
      <c r="S15" s="8"/>
      <c r="T15" s="11"/>
      <c r="V15" s="1"/>
      <c r="X15" s="11"/>
      <c r="Y15" s="11"/>
      <c r="Z15" s="11"/>
      <c r="AA15" s="11"/>
      <c r="AB15" s="11"/>
      <c r="AC15" s="11"/>
      <c r="AD15" s="8"/>
      <c r="AE15" s="20"/>
      <c r="AF15" s="8"/>
      <c r="AG15" s="11"/>
    </row>
    <row r="16" spans="1:33" s="2" customFormat="1" ht="15">
      <c r="A16" s="8"/>
      <c r="B16" s="8"/>
      <c r="C16" s="8"/>
      <c r="D16" s="8"/>
      <c r="E16" s="8"/>
      <c r="F16" s="8"/>
      <c r="G16" s="8"/>
      <c r="H16" s="11"/>
      <c r="J16" s="1"/>
      <c r="M16" s="15">
        <v>24</v>
      </c>
      <c r="N16" s="8">
        <v>21.166666666666668</v>
      </c>
      <c r="O16" s="8">
        <v>4.915960401250878</v>
      </c>
      <c r="Q16" s="8"/>
      <c r="R16" s="16"/>
      <c r="S16" s="16"/>
      <c r="T16" s="11"/>
      <c r="V16" s="8"/>
      <c r="X16" s="11"/>
      <c r="Y16" s="11"/>
      <c r="Z16" s="11"/>
      <c r="AA16" s="11"/>
      <c r="AB16" s="8"/>
      <c r="AC16" s="11"/>
      <c r="AD16" s="8"/>
      <c r="AE16" s="8"/>
      <c r="AF16" s="8"/>
      <c r="AG16" s="11"/>
    </row>
    <row r="17" spans="1:33" s="2" customFormat="1" ht="15">
      <c r="A17" s="8"/>
      <c r="B17" s="8"/>
      <c r="C17" s="8"/>
      <c r="D17" s="8"/>
      <c r="E17" s="8"/>
      <c r="F17" s="8"/>
      <c r="G17" s="8"/>
      <c r="H17" s="11"/>
      <c r="J17" s="1"/>
      <c r="L17" s="11"/>
      <c r="M17" s="15">
        <v>48</v>
      </c>
      <c r="N17" s="8">
        <v>13.833333333333334</v>
      </c>
      <c r="O17" s="8">
        <v>3.4302575219167806</v>
      </c>
      <c r="P17" s="11"/>
      <c r="Q17" s="8"/>
      <c r="R17" s="16"/>
      <c r="S17" s="16"/>
      <c r="T17" s="11"/>
      <c r="X17" s="11"/>
      <c r="Y17" s="11"/>
      <c r="Z17" s="11"/>
      <c r="AA17" s="11"/>
      <c r="AB17" s="11"/>
      <c r="AC17" s="11"/>
      <c r="AD17" s="8"/>
      <c r="AE17" s="8"/>
      <c r="AF17" s="11"/>
      <c r="AG17" s="11"/>
    </row>
    <row r="18" spans="1:33" s="1" customFormat="1" ht="15">
      <c r="A18" s="8"/>
      <c r="B18" s="8"/>
      <c r="C18" s="8"/>
      <c r="D18" s="8"/>
      <c r="E18" s="26"/>
      <c r="F18" s="8"/>
      <c r="G18" s="8"/>
      <c r="H18" s="8"/>
      <c r="L18" s="8"/>
      <c r="M18" s="3"/>
      <c r="N18" s="19"/>
      <c r="O18" s="19"/>
      <c r="P18" s="8"/>
      <c r="Q18" s="8"/>
      <c r="R18" s="8"/>
      <c r="S18" s="8"/>
      <c r="T18" s="8"/>
      <c r="X18" s="8"/>
      <c r="Y18" s="23"/>
      <c r="Z18" s="23"/>
      <c r="AA18" s="23"/>
      <c r="AB18" s="8"/>
      <c r="AC18" s="11"/>
      <c r="AD18" s="8"/>
      <c r="AE18" s="20"/>
      <c r="AF18" s="8"/>
      <c r="AG18" s="8"/>
    </row>
    <row r="19" spans="1:33" s="1" customFormat="1" ht="15">
      <c r="A19" s="8"/>
      <c r="B19" s="8"/>
      <c r="C19" s="8"/>
      <c r="D19" s="8"/>
      <c r="E19" s="26"/>
      <c r="F19" s="8"/>
      <c r="G19" s="8"/>
      <c r="H19" s="8"/>
      <c r="L19" s="8"/>
      <c r="M19" s="8"/>
      <c r="N19" s="8"/>
      <c r="O19" s="8"/>
      <c r="P19" s="8"/>
      <c r="Q19" s="16"/>
      <c r="R19" s="16"/>
      <c r="S19" s="8"/>
      <c r="T19" s="8"/>
      <c r="X19" s="8"/>
      <c r="Y19" s="23"/>
      <c r="Z19" s="23"/>
      <c r="AA19" s="23"/>
      <c r="AB19" s="8"/>
      <c r="AC19" s="11"/>
      <c r="AD19" s="8"/>
      <c r="AE19" s="20"/>
      <c r="AF19" s="8"/>
      <c r="AG19" s="8"/>
    </row>
    <row r="20" spans="1:33" s="1" customFormat="1" ht="15">
      <c r="A20" s="8"/>
      <c r="B20" s="8"/>
      <c r="C20" s="8"/>
      <c r="D20" s="8"/>
      <c r="E20" s="26"/>
      <c r="F20" s="8"/>
      <c r="G20" s="8"/>
      <c r="H20" s="8"/>
      <c r="L20" s="8"/>
      <c r="M20" s="8"/>
      <c r="N20" s="8"/>
      <c r="O20" s="8"/>
      <c r="P20" s="8"/>
      <c r="Q20" s="16"/>
      <c r="R20" s="16"/>
      <c r="S20" s="8"/>
      <c r="T20" s="8"/>
      <c r="X20" s="8"/>
      <c r="Y20" s="23"/>
      <c r="Z20" s="23"/>
      <c r="AA20" s="23"/>
      <c r="AB20" s="8"/>
      <c r="AC20" s="8"/>
      <c r="AD20" s="8"/>
      <c r="AE20" s="8"/>
      <c r="AF20" s="8"/>
      <c r="AG20" s="8"/>
    </row>
    <row r="21" spans="1:33" s="1" customFormat="1" ht="15">
      <c r="A21" s="8"/>
      <c r="B21" s="8"/>
      <c r="C21" s="8"/>
      <c r="D21" s="8"/>
      <c r="E21" s="26"/>
      <c r="F21" s="8"/>
      <c r="G21" s="8"/>
      <c r="H21" s="8"/>
      <c r="L21" s="8"/>
      <c r="P21" s="8"/>
      <c r="Q21" s="3"/>
      <c r="R21" s="16"/>
      <c r="T21" s="8"/>
      <c r="X21" s="8"/>
      <c r="Y21" s="23"/>
      <c r="Z21" s="23"/>
      <c r="AA21" s="23"/>
      <c r="AB21" s="8"/>
      <c r="AC21" s="8"/>
      <c r="AD21" s="8"/>
      <c r="AE21" s="8"/>
      <c r="AF21" s="8"/>
      <c r="AG21" s="8"/>
    </row>
    <row r="22" spans="1:33" s="1" customFormat="1" ht="15">
      <c r="A22" s="8"/>
      <c r="B22" s="8"/>
      <c r="C22" s="8"/>
      <c r="D22" s="8"/>
      <c r="E22" s="8"/>
      <c r="F22" s="8"/>
      <c r="G22" s="8"/>
      <c r="H22" s="8"/>
      <c r="L22" s="8"/>
      <c r="P22" s="8"/>
      <c r="Q22" s="3"/>
      <c r="R22" s="16"/>
      <c r="T22" s="8"/>
      <c r="X22" s="8"/>
      <c r="Y22" s="23"/>
      <c r="Z22" s="23"/>
      <c r="AA22" s="23"/>
      <c r="AB22" s="8"/>
      <c r="AC22" s="8"/>
      <c r="AD22" s="8"/>
      <c r="AE22" s="8"/>
      <c r="AF22" s="8"/>
      <c r="AG22" s="8"/>
    </row>
    <row r="23" spans="1:33" s="1" customFormat="1" ht="15">
      <c r="A23" s="8"/>
      <c r="B23" s="8"/>
      <c r="C23" s="8"/>
      <c r="D23" s="8"/>
      <c r="E23" s="21"/>
      <c r="F23" s="8"/>
      <c r="G23" s="21"/>
      <c r="H23" s="8"/>
      <c r="L23" s="8"/>
      <c r="P23" s="8"/>
      <c r="T23" s="8"/>
      <c r="X23" s="8"/>
      <c r="Y23" s="23"/>
      <c r="Z23" s="23"/>
      <c r="AA23" s="23"/>
      <c r="AB23" s="8"/>
      <c r="AC23" s="8"/>
      <c r="AD23" s="8"/>
      <c r="AE23" s="8"/>
      <c r="AF23" s="8"/>
      <c r="AG23" s="8"/>
    </row>
    <row r="24" spans="25:27" s="16" customFormat="1" ht="15">
      <c r="Y24" s="23"/>
      <c r="Z24" s="23"/>
      <c r="AA24" s="23"/>
    </row>
    <row r="25" spans="1:7" ht="15">
      <c r="A25" s="16"/>
      <c r="B25" s="16"/>
      <c r="C25" s="16"/>
      <c r="E25" s="16"/>
      <c r="F25" s="16"/>
      <c r="G25" s="16"/>
    </row>
    <row r="26" spans="1:7" ht="15">
      <c r="A26" s="16"/>
      <c r="B26" s="16"/>
      <c r="C26" s="16"/>
      <c r="E26" s="16"/>
      <c r="F26" s="16"/>
      <c r="G26" s="16"/>
    </row>
    <row r="27" spans="1:7" ht="15">
      <c r="A27" s="16"/>
      <c r="B27" s="16"/>
      <c r="C27" s="16"/>
      <c r="E27" s="16"/>
      <c r="F27" s="16"/>
      <c r="G27" s="16"/>
    </row>
    <row r="28" spans="1:7" ht="15">
      <c r="A28" s="16"/>
      <c r="B28" s="16"/>
      <c r="C28" s="16"/>
      <c r="E28" s="16"/>
      <c r="F28" s="16"/>
      <c r="G28" s="16"/>
    </row>
    <row r="29" spans="1:7" ht="15">
      <c r="A29" s="16"/>
      <c r="B29" s="16"/>
      <c r="C29" s="16"/>
      <c r="E29" s="16"/>
      <c r="F29" s="16"/>
      <c r="G29" s="16"/>
    </row>
    <row r="30" spans="1:7" ht="15">
      <c r="A30" s="16"/>
      <c r="B30" s="16"/>
      <c r="C30" s="16"/>
      <c r="E30" s="16"/>
      <c r="F30" s="16"/>
      <c r="G30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9.57421875" style="3" customWidth="1"/>
    <col min="2" max="2" width="16.28125" style="3" customWidth="1"/>
    <col min="3" max="3" width="17.8515625" style="3" customWidth="1"/>
    <col min="4" max="5" width="9.140625" style="3" customWidth="1"/>
    <col min="6" max="6" width="13.28125" style="3" customWidth="1"/>
    <col min="7" max="7" width="13.8515625" style="3" customWidth="1"/>
    <col min="8" max="8" width="16.7109375" style="3" customWidth="1"/>
    <col min="9" max="9" width="15.28125" style="3" customWidth="1"/>
    <col min="10" max="10" width="15.140625" style="3" customWidth="1"/>
    <col min="11" max="11" width="17.140625" style="16" customWidth="1"/>
    <col min="12" max="12" width="14.57421875" style="3" customWidth="1"/>
    <col min="13" max="13" width="16.57421875" style="3" customWidth="1"/>
    <col min="14" max="14" width="16.28125" style="3" customWidth="1"/>
    <col min="15" max="16" width="9.140625" style="3" customWidth="1"/>
    <col min="17" max="17" width="12.421875" style="3" customWidth="1"/>
    <col min="18" max="18" width="15.7109375" style="3" customWidth="1"/>
    <col min="19" max="19" width="9.140625" style="16" customWidth="1"/>
    <col min="20" max="20" width="17.57421875" style="3" customWidth="1"/>
    <col min="21" max="24" width="9.140625" style="3" customWidth="1"/>
    <col min="25" max="25" width="11.140625" style="3" customWidth="1"/>
    <col min="26" max="26" width="13.8515625" style="3" customWidth="1"/>
    <col min="27" max="27" width="9.140625" style="16" customWidth="1"/>
    <col min="28" max="32" width="9.140625" style="3" customWidth="1"/>
    <col min="33" max="33" width="11.140625" style="3" customWidth="1"/>
    <col min="34" max="34" width="14.7109375" style="3" customWidth="1"/>
    <col min="35" max="35" width="9.140625" style="16" customWidth="1"/>
    <col min="36" max="36" width="11.140625" style="3" customWidth="1"/>
    <col min="37" max="37" width="16.7109375" style="3" customWidth="1"/>
    <col min="38" max="38" width="9.140625" style="16" customWidth="1"/>
    <col min="39" max="48" width="9.140625" style="23" customWidth="1"/>
    <col min="49" max="49" width="9.7109375" style="16" customWidth="1"/>
    <col min="50" max="57" width="9.140625" style="16" customWidth="1"/>
    <col min="58" max="16384" width="9.140625" style="3" customWidth="1"/>
  </cols>
  <sheetData>
    <row r="1" spans="2:57" s="4" customFormat="1" ht="15">
      <c r="B1" s="4" t="s">
        <v>0</v>
      </c>
      <c r="C1" s="4" t="s">
        <v>29</v>
      </c>
      <c r="K1" s="16"/>
      <c r="M1" s="4" t="s">
        <v>0</v>
      </c>
      <c r="N1" s="5" t="s">
        <v>25</v>
      </c>
      <c r="S1" s="16"/>
      <c r="U1" s="4" t="s">
        <v>1</v>
      </c>
      <c r="AA1" s="16"/>
      <c r="AC1" s="4" t="s">
        <v>2</v>
      </c>
      <c r="AI1" s="16"/>
      <c r="AK1" s="4" t="s">
        <v>4</v>
      </c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2:57" s="15" customFormat="1" ht="15">
      <c r="B2" s="6" t="s">
        <v>33</v>
      </c>
      <c r="K2" s="16"/>
      <c r="M2" s="6" t="s">
        <v>33</v>
      </c>
      <c r="S2" s="16"/>
      <c r="U2" s="6" t="s">
        <v>33</v>
      </c>
      <c r="AA2" s="16"/>
      <c r="AC2" s="6" t="s">
        <v>33</v>
      </c>
      <c r="AI2" s="16"/>
      <c r="AK2" s="6" t="s">
        <v>33</v>
      </c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s="18" customFormat="1" ht="15">
      <c r="A3" s="18" t="s">
        <v>35</v>
      </c>
      <c r="B3" s="18" t="s">
        <v>20</v>
      </c>
      <c r="C3" s="18" t="s">
        <v>21</v>
      </c>
      <c r="D3" s="18" t="s">
        <v>22</v>
      </c>
      <c r="E3" s="18" t="s">
        <v>23</v>
      </c>
      <c r="F3" s="18" t="s">
        <v>24</v>
      </c>
      <c r="G3" s="18" t="s">
        <v>5</v>
      </c>
      <c r="H3" s="12" t="s">
        <v>36</v>
      </c>
      <c r="I3" s="12" t="s">
        <v>37</v>
      </c>
      <c r="K3" s="16"/>
      <c r="L3" s="18" t="s">
        <v>35</v>
      </c>
      <c r="M3" s="18" t="s">
        <v>5</v>
      </c>
      <c r="N3" s="18" t="s">
        <v>6</v>
      </c>
      <c r="O3" s="18" t="s">
        <v>7</v>
      </c>
      <c r="P3" s="18" t="s">
        <v>8</v>
      </c>
      <c r="Q3" s="4" t="s">
        <v>19</v>
      </c>
      <c r="R3" s="12" t="s">
        <v>37</v>
      </c>
      <c r="S3" s="16"/>
      <c r="T3" s="18" t="s">
        <v>35</v>
      </c>
      <c r="U3" s="18" t="s">
        <v>5</v>
      </c>
      <c r="V3" s="18" t="s">
        <v>6</v>
      </c>
      <c r="W3" s="18" t="s">
        <v>7</v>
      </c>
      <c r="X3" s="18" t="s">
        <v>8</v>
      </c>
      <c r="Y3" s="4" t="s">
        <v>16</v>
      </c>
      <c r="Z3" s="12" t="s">
        <v>37</v>
      </c>
      <c r="AA3" s="16"/>
      <c r="AB3" s="18" t="s">
        <v>35</v>
      </c>
      <c r="AC3" s="18" t="s">
        <v>5</v>
      </c>
      <c r="AD3" s="18" t="s">
        <v>6</v>
      </c>
      <c r="AE3" s="18" t="s">
        <v>7</v>
      </c>
      <c r="AF3" s="18" t="s">
        <v>8</v>
      </c>
      <c r="AG3" s="4" t="s">
        <v>16</v>
      </c>
      <c r="AH3" s="12" t="s">
        <v>37</v>
      </c>
      <c r="AI3" s="16"/>
      <c r="AJ3" s="18" t="s">
        <v>35</v>
      </c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37" ht="15">
      <c r="A4" s="15">
        <v>1</v>
      </c>
      <c r="B4" s="3">
        <v>226</v>
      </c>
      <c r="C4" s="3">
        <v>216</v>
      </c>
      <c r="D4" s="3">
        <v>192</v>
      </c>
      <c r="E4" s="3">
        <v>179</v>
      </c>
      <c r="F4" s="3">
        <v>177</v>
      </c>
      <c r="G4" s="3">
        <v>143</v>
      </c>
      <c r="H4" s="1">
        <v>20322.5</v>
      </c>
      <c r="I4" s="1">
        <f aca="true" t="shared" si="0" ref="I4:I9">(H4/J4)</f>
        <v>338.7083333333333</v>
      </c>
      <c r="J4" s="3">
        <v>60</v>
      </c>
      <c r="L4" s="15">
        <v>1</v>
      </c>
      <c r="M4" s="3">
        <v>143</v>
      </c>
      <c r="N4" s="3">
        <v>119</v>
      </c>
      <c r="O4" s="3">
        <v>97</v>
      </c>
      <c r="P4" s="3">
        <v>68</v>
      </c>
      <c r="Q4" s="13">
        <f aca="true" t="shared" si="1" ref="Q4:Q9">1-(O4/M4)</f>
        <v>0.32167832167832167</v>
      </c>
      <c r="R4" s="8">
        <v>4494</v>
      </c>
      <c r="T4" s="15">
        <v>1</v>
      </c>
      <c r="U4" s="3">
        <v>10</v>
      </c>
      <c r="V4" s="3">
        <v>32</v>
      </c>
      <c r="W4" s="3">
        <v>19</v>
      </c>
      <c r="X4" s="3">
        <v>8</v>
      </c>
      <c r="Y4" s="13">
        <f aca="true" t="shared" si="2" ref="Y4:Y9">1-(W4/V4)</f>
        <v>0.40625</v>
      </c>
      <c r="Z4" s="8">
        <v>858</v>
      </c>
      <c r="AA4" s="11"/>
      <c r="AB4" s="15">
        <v>1</v>
      </c>
      <c r="AC4" s="1">
        <v>13.5</v>
      </c>
      <c r="AD4" s="1">
        <v>39</v>
      </c>
      <c r="AE4" s="1">
        <v>37.5</v>
      </c>
      <c r="AF4" s="1">
        <v>31.5</v>
      </c>
      <c r="AG4" s="13">
        <f aca="true" t="shared" si="3" ref="AG4:AG9">1-(AE4/AD4)</f>
        <v>0.038461538461538436</v>
      </c>
      <c r="AH4" s="8">
        <v>1597.5</v>
      </c>
      <c r="AI4" s="11"/>
      <c r="AJ4" s="15">
        <v>1</v>
      </c>
      <c r="AK4" s="1">
        <v>15</v>
      </c>
    </row>
    <row r="5" spans="1:37" ht="15">
      <c r="A5" s="15">
        <v>2</v>
      </c>
      <c r="B5" s="3">
        <v>237</v>
      </c>
      <c r="C5" s="3">
        <v>219</v>
      </c>
      <c r="D5" s="3">
        <v>196</v>
      </c>
      <c r="E5" s="3">
        <v>191</v>
      </c>
      <c r="F5" s="3">
        <v>182</v>
      </c>
      <c r="G5" s="3">
        <v>147</v>
      </c>
      <c r="H5" s="1">
        <v>20962.5</v>
      </c>
      <c r="I5" s="1">
        <f t="shared" si="0"/>
        <v>349.375</v>
      </c>
      <c r="J5" s="3">
        <v>60</v>
      </c>
      <c r="L5" s="15">
        <v>2</v>
      </c>
      <c r="M5" s="3">
        <v>147</v>
      </c>
      <c r="N5" s="3">
        <v>122</v>
      </c>
      <c r="O5" s="3">
        <v>102</v>
      </c>
      <c r="P5" s="3">
        <v>73</v>
      </c>
      <c r="Q5" s="13">
        <f t="shared" si="1"/>
        <v>0.30612244897959184</v>
      </c>
      <c r="R5" s="8">
        <v>4699</v>
      </c>
      <c r="T5" s="15">
        <v>2</v>
      </c>
      <c r="U5" s="3">
        <v>13</v>
      </c>
      <c r="V5" s="3">
        <v>35</v>
      </c>
      <c r="W5" s="3">
        <v>23</v>
      </c>
      <c r="X5" s="3">
        <v>11</v>
      </c>
      <c r="Y5" s="13">
        <f t="shared" si="2"/>
        <v>0.34285714285714286</v>
      </c>
      <c r="Z5" s="8">
        <v>1016</v>
      </c>
      <c r="AA5" s="11"/>
      <c r="AB5" s="15">
        <v>2</v>
      </c>
      <c r="AC5" s="1">
        <v>15</v>
      </c>
      <c r="AD5" s="1">
        <v>48</v>
      </c>
      <c r="AE5" s="1">
        <v>43.5</v>
      </c>
      <c r="AF5" s="1">
        <v>34.5</v>
      </c>
      <c r="AG5" s="13">
        <f t="shared" si="3"/>
        <v>0.09375</v>
      </c>
      <c r="AH5" s="8">
        <v>1857</v>
      </c>
      <c r="AI5" s="11"/>
      <c r="AJ5" s="15">
        <v>2</v>
      </c>
      <c r="AK5" s="1">
        <v>15</v>
      </c>
    </row>
    <row r="6" spans="1:37" ht="15">
      <c r="A6" s="15">
        <v>3</v>
      </c>
      <c r="B6" s="3">
        <v>244</v>
      </c>
      <c r="C6" s="3">
        <v>225</v>
      </c>
      <c r="D6" s="3">
        <v>202</v>
      </c>
      <c r="E6" s="3">
        <v>192</v>
      </c>
      <c r="F6" s="3">
        <v>184</v>
      </c>
      <c r="G6" s="3">
        <v>152</v>
      </c>
      <c r="H6" s="1">
        <v>21402.5</v>
      </c>
      <c r="I6" s="1">
        <f t="shared" si="0"/>
        <v>356.7083333333333</v>
      </c>
      <c r="J6" s="3">
        <v>60</v>
      </c>
      <c r="L6" s="15">
        <v>3</v>
      </c>
      <c r="M6" s="3">
        <v>152</v>
      </c>
      <c r="N6" s="3">
        <v>126</v>
      </c>
      <c r="O6" s="3">
        <v>106</v>
      </c>
      <c r="P6" s="3">
        <v>76</v>
      </c>
      <c r="Q6" s="13">
        <f t="shared" si="1"/>
        <v>0.3026315789473685</v>
      </c>
      <c r="R6" s="8">
        <v>4874</v>
      </c>
      <c r="T6" s="15">
        <v>3</v>
      </c>
      <c r="U6" s="3">
        <v>17</v>
      </c>
      <c r="V6" s="3">
        <v>38</v>
      </c>
      <c r="W6" s="3">
        <v>27</v>
      </c>
      <c r="X6" s="3">
        <v>14</v>
      </c>
      <c r="Y6" s="13">
        <f t="shared" si="2"/>
        <v>0.2894736842105263</v>
      </c>
      <c r="Z6" s="8">
        <v>1177</v>
      </c>
      <c r="AA6" s="11"/>
      <c r="AB6" s="15">
        <v>3</v>
      </c>
      <c r="AC6" s="1">
        <v>19.5</v>
      </c>
      <c r="AD6" s="1">
        <v>52.5</v>
      </c>
      <c r="AE6" s="1">
        <v>49.5</v>
      </c>
      <c r="AF6" s="1">
        <v>39</v>
      </c>
      <c r="AG6" s="13">
        <f t="shared" si="3"/>
        <v>0.05714285714285716</v>
      </c>
      <c r="AH6" s="8">
        <v>2094</v>
      </c>
      <c r="AI6" s="11"/>
      <c r="AJ6" s="15">
        <v>3</v>
      </c>
      <c r="AK6" s="1">
        <v>5</v>
      </c>
    </row>
    <row r="7" spans="1:37" ht="15">
      <c r="A7" s="15">
        <v>4</v>
      </c>
      <c r="B7" s="3">
        <v>248</v>
      </c>
      <c r="C7" s="3">
        <v>227</v>
      </c>
      <c r="D7" s="3">
        <v>207</v>
      </c>
      <c r="E7" s="3">
        <v>195</v>
      </c>
      <c r="F7" s="3">
        <v>187</v>
      </c>
      <c r="G7" s="3">
        <v>154</v>
      </c>
      <c r="H7" s="1">
        <v>21740</v>
      </c>
      <c r="I7" s="1">
        <f t="shared" si="0"/>
        <v>362.3333333333333</v>
      </c>
      <c r="J7" s="3">
        <v>60</v>
      </c>
      <c r="L7" s="15">
        <v>4</v>
      </c>
      <c r="M7" s="3">
        <v>154</v>
      </c>
      <c r="N7" s="3">
        <v>131</v>
      </c>
      <c r="O7" s="3">
        <v>112</v>
      </c>
      <c r="P7" s="3">
        <v>79</v>
      </c>
      <c r="Q7" s="13">
        <f t="shared" si="1"/>
        <v>0.2727272727272727</v>
      </c>
      <c r="R7" s="8">
        <v>5091</v>
      </c>
      <c r="T7" s="15">
        <v>4</v>
      </c>
      <c r="U7" s="3">
        <v>21</v>
      </c>
      <c r="V7" s="3">
        <v>41</v>
      </c>
      <c r="W7" s="3">
        <v>29</v>
      </c>
      <c r="X7" s="3">
        <v>17</v>
      </c>
      <c r="Y7" s="13">
        <f t="shared" si="2"/>
        <v>0.29268292682926833</v>
      </c>
      <c r="Z7" s="8">
        <v>1298</v>
      </c>
      <c r="AA7" s="11"/>
      <c r="AB7" s="15">
        <v>4</v>
      </c>
      <c r="AC7" s="1">
        <v>24</v>
      </c>
      <c r="AD7" s="1">
        <v>57</v>
      </c>
      <c r="AE7" s="1">
        <v>52.5</v>
      </c>
      <c r="AF7" s="1">
        <v>42</v>
      </c>
      <c r="AG7" s="13">
        <f t="shared" si="3"/>
        <v>0.07894736842105265</v>
      </c>
      <c r="AH7" s="8">
        <v>2253</v>
      </c>
      <c r="AI7" s="11"/>
      <c r="AJ7" s="15">
        <v>4</v>
      </c>
      <c r="AK7" s="1">
        <v>5</v>
      </c>
    </row>
    <row r="8" spans="1:37" ht="15">
      <c r="A8" s="15">
        <v>5</v>
      </c>
      <c r="B8" s="3">
        <v>225</v>
      </c>
      <c r="C8" s="3">
        <v>209</v>
      </c>
      <c r="D8" s="3">
        <v>190</v>
      </c>
      <c r="E8" s="3">
        <v>171</v>
      </c>
      <c r="F8" s="3">
        <v>172</v>
      </c>
      <c r="G8" s="3">
        <v>143</v>
      </c>
      <c r="H8" s="1">
        <v>19892.5</v>
      </c>
      <c r="I8" s="1">
        <f t="shared" si="0"/>
        <v>331.5416666666667</v>
      </c>
      <c r="J8" s="3">
        <v>60</v>
      </c>
      <c r="L8" s="15">
        <v>5</v>
      </c>
      <c r="M8" s="3">
        <v>143</v>
      </c>
      <c r="N8" s="3">
        <v>115</v>
      </c>
      <c r="O8" s="3">
        <v>94</v>
      </c>
      <c r="P8" s="3">
        <v>65</v>
      </c>
      <c r="Q8" s="13">
        <f t="shared" si="1"/>
        <v>0.3426573426573427</v>
      </c>
      <c r="R8" s="8">
        <v>4354</v>
      </c>
      <c r="T8" s="15">
        <v>5</v>
      </c>
      <c r="U8" s="3">
        <v>8</v>
      </c>
      <c r="V8" s="3">
        <v>28</v>
      </c>
      <c r="W8" s="3">
        <v>17</v>
      </c>
      <c r="X8" s="3">
        <v>5</v>
      </c>
      <c r="Y8" s="13">
        <f t="shared" si="2"/>
        <v>0.3928571428571429</v>
      </c>
      <c r="Z8" s="8">
        <v>732</v>
      </c>
      <c r="AA8" s="11"/>
      <c r="AB8" s="15">
        <v>5</v>
      </c>
      <c r="AC8" s="1">
        <v>12</v>
      </c>
      <c r="AD8" s="1">
        <v>36</v>
      </c>
      <c r="AE8" s="1">
        <v>34.5</v>
      </c>
      <c r="AF8" s="1">
        <v>27</v>
      </c>
      <c r="AG8" s="13">
        <f t="shared" si="3"/>
        <v>0.04166666666666663</v>
      </c>
      <c r="AH8" s="8">
        <v>1446</v>
      </c>
      <c r="AI8" s="11"/>
      <c r="AJ8" s="15">
        <v>5</v>
      </c>
      <c r="AK8" s="1">
        <v>20</v>
      </c>
    </row>
    <row r="9" spans="1:37" ht="15">
      <c r="A9" s="15">
        <v>6</v>
      </c>
      <c r="B9" s="3">
        <v>259</v>
      </c>
      <c r="C9" s="3">
        <v>232</v>
      </c>
      <c r="D9" s="3">
        <v>209</v>
      </c>
      <c r="E9" s="3">
        <v>197</v>
      </c>
      <c r="F9" s="3">
        <v>189</v>
      </c>
      <c r="G9" s="3">
        <v>161</v>
      </c>
      <c r="H9" s="1">
        <v>22202.5</v>
      </c>
      <c r="I9" s="1">
        <f t="shared" si="0"/>
        <v>370.0416666666667</v>
      </c>
      <c r="J9" s="3">
        <v>60</v>
      </c>
      <c r="L9" s="15">
        <v>6</v>
      </c>
      <c r="M9" s="3">
        <v>161</v>
      </c>
      <c r="N9" s="3">
        <v>136</v>
      </c>
      <c r="O9" s="3">
        <v>114</v>
      </c>
      <c r="P9" s="3">
        <v>86</v>
      </c>
      <c r="Q9" s="13">
        <f t="shared" si="1"/>
        <v>0.2919254658385093</v>
      </c>
      <c r="R9" s="8">
        <v>5291</v>
      </c>
      <c r="T9" s="15">
        <v>6</v>
      </c>
      <c r="U9" s="3">
        <v>24</v>
      </c>
      <c r="V9" s="3">
        <v>46</v>
      </c>
      <c r="W9" s="3">
        <v>34</v>
      </c>
      <c r="X9" s="3">
        <v>20</v>
      </c>
      <c r="Y9" s="13">
        <f t="shared" si="2"/>
        <v>0.26086956521739135</v>
      </c>
      <c r="Z9" s="8">
        <v>1498</v>
      </c>
      <c r="AA9" s="11"/>
      <c r="AB9" s="15">
        <v>6</v>
      </c>
      <c r="AC9" s="1">
        <v>27</v>
      </c>
      <c r="AD9" s="1">
        <v>61.5</v>
      </c>
      <c r="AE9" s="1">
        <v>55.5</v>
      </c>
      <c r="AF9" s="1">
        <v>46.5</v>
      </c>
      <c r="AG9" s="13">
        <f t="shared" si="3"/>
        <v>0.09756097560975607</v>
      </c>
      <c r="AH9" s="8">
        <v>2425.5</v>
      </c>
      <c r="AI9" s="11"/>
      <c r="AJ9" s="15">
        <v>6</v>
      </c>
      <c r="AK9" s="1">
        <v>5</v>
      </c>
    </row>
    <row r="10" spans="1:57" s="4" customFormat="1" ht="15">
      <c r="A10" s="6" t="s">
        <v>15</v>
      </c>
      <c r="B10" s="5">
        <f aca="true" t="shared" si="4" ref="B10:I10">AVERAGE(B4:B9)</f>
        <v>239.83333333333334</v>
      </c>
      <c r="C10" s="5">
        <f t="shared" si="4"/>
        <v>221.33333333333334</v>
      </c>
      <c r="D10" s="5">
        <f t="shared" si="4"/>
        <v>199.33333333333334</v>
      </c>
      <c r="E10" s="5">
        <f t="shared" si="4"/>
        <v>187.5</v>
      </c>
      <c r="F10" s="5">
        <f t="shared" si="4"/>
        <v>181.83333333333334</v>
      </c>
      <c r="G10" s="5">
        <f t="shared" si="4"/>
        <v>150</v>
      </c>
      <c r="H10" s="5">
        <f t="shared" si="4"/>
        <v>21087.083333333332</v>
      </c>
      <c r="I10" s="5">
        <f t="shared" si="4"/>
        <v>351.45138888888886</v>
      </c>
      <c r="K10" s="16"/>
      <c r="L10" s="15" t="s">
        <v>15</v>
      </c>
      <c r="M10" s="5">
        <f aca="true" t="shared" si="5" ref="M10:R10">AVERAGE(M4:M9)</f>
        <v>150</v>
      </c>
      <c r="N10" s="5">
        <f t="shared" si="5"/>
        <v>124.83333333333333</v>
      </c>
      <c r="O10" s="5">
        <f t="shared" si="5"/>
        <v>104.16666666666667</v>
      </c>
      <c r="P10" s="5">
        <f t="shared" si="5"/>
        <v>74.5</v>
      </c>
      <c r="Q10" s="13">
        <f t="shared" si="5"/>
        <v>0.30629040513806777</v>
      </c>
      <c r="R10" s="5">
        <f t="shared" si="5"/>
        <v>4800.5</v>
      </c>
      <c r="S10" s="8"/>
      <c r="T10" s="15" t="s">
        <v>15</v>
      </c>
      <c r="U10" s="5">
        <f aca="true" t="shared" si="6" ref="U10:Z10">AVERAGE(U4:U9)</f>
        <v>15.5</v>
      </c>
      <c r="V10" s="5">
        <f t="shared" si="6"/>
        <v>36.666666666666664</v>
      </c>
      <c r="W10" s="5">
        <f t="shared" si="6"/>
        <v>24.833333333333332</v>
      </c>
      <c r="X10" s="5">
        <f t="shared" si="6"/>
        <v>12.5</v>
      </c>
      <c r="Y10" s="13">
        <f t="shared" si="6"/>
        <v>0.330831743661912</v>
      </c>
      <c r="Z10" s="5">
        <f t="shared" si="6"/>
        <v>1096.5</v>
      </c>
      <c r="AA10" s="11"/>
      <c r="AB10" s="15" t="s">
        <v>15</v>
      </c>
      <c r="AC10" s="5">
        <f aca="true" t="shared" si="7" ref="AC10:AH10">AVERAGE(AC4:AC9)</f>
        <v>18.5</v>
      </c>
      <c r="AD10" s="5">
        <f t="shared" si="7"/>
        <v>49</v>
      </c>
      <c r="AE10" s="5">
        <f t="shared" si="7"/>
        <v>45.5</v>
      </c>
      <c r="AF10" s="5">
        <f t="shared" si="7"/>
        <v>36.75</v>
      </c>
      <c r="AG10" s="13">
        <f t="shared" si="7"/>
        <v>0.06792156771697849</v>
      </c>
      <c r="AH10" s="5">
        <f t="shared" si="7"/>
        <v>1945.5</v>
      </c>
      <c r="AI10" s="11"/>
      <c r="AJ10" s="15" t="s">
        <v>15</v>
      </c>
      <c r="AK10" s="5">
        <f>AVERAGE(AK4:AK9)</f>
        <v>10.833333333333334</v>
      </c>
      <c r="AL10" s="8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s="4" customFormat="1" ht="15">
      <c r="A11" s="6" t="s">
        <v>12</v>
      </c>
      <c r="B11" s="5">
        <f aca="true" t="shared" si="8" ref="B11:I11">STDEV(B4:B9)</f>
        <v>13.197221929885956</v>
      </c>
      <c r="C11" s="5">
        <f t="shared" si="8"/>
        <v>8.310635755865057</v>
      </c>
      <c r="D11" s="5">
        <f t="shared" si="8"/>
        <v>7.890923055426951</v>
      </c>
      <c r="E11" s="5">
        <f t="shared" si="8"/>
        <v>10.232301793829187</v>
      </c>
      <c r="F11" s="5">
        <f t="shared" si="8"/>
        <v>6.369196704975331</v>
      </c>
      <c r="G11" s="5">
        <f t="shared" si="8"/>
        <v>7.042726744663604</v>
      </c>
      <c r="H11" s="5">
        <f t="shared" si="8"/>
        <v>871.4448012735508</v>
      </c>
      <c r="I11" s="5">
        <f t="shared" si="8"/>
        <v>14.524080021228066</v>
      </c>
      <c r="K11" s="16"/>
      <c r="L11" s="15" t="s">
        <v>12</v>
      </c>
      <c r="M11" s="5">
        <f aca="true" t="shared" si="9" ref="M11:R11">STDEV(M4:M9)</f>
        <v>7.042726744663604</v>
      </c>
      <c r="N11" s="5">
        <f t="shared" si="9"/>
        <v>7.782458908768211</v>
      </c>
      <c r="O11" s="5">
        <f t="shared" si="9"/>
        <v>8.010409893798641</v>
      </c>
      <c r="P11" s="5">
        <f t="shared" si="9"/>
        <v>7.60920495189872</v>
      </c>
      <c r="Q11" s="13">
        <f t="shared" si="9"/>
        <v>0.024106400298054657</v>
      </c>
      <c r="R11" s="5">
        <f t="shared" si="9"/>
        <v>356.0869275893177</v>
      </c>
      <c r="S11" s="8"/>
      <c r="T11" s="15" t="s">
        <v>12</v>
      </c>
      <c r="U11" s="5">
        <f aca="true" t="shared" si="10" ref="U11:Z11">STDEV(U4:U9)</f>
        <v>6.284902544988268</v>
      </c>
      <c r="V11" s="5">
        <f t="shared" si="10"/>
        <v>6.439461675223062</v>
      </c>
      <c r="W11" s="5">
        <f t="shared" si="10"/>
        <v>6.400520812142298</v>
      </c>
      <c r="X11" s="5">
        <f t="shared" si="10"/>
        <v>5.612486080160912</v>
      </c>
      <c r="Y11" s="13">
        <f t="shared" si="10"/>
        <v>0.059565428698579725</v>
      </c>
      <c r="Z11" s="5">
        <f t="shared" si="10"/>
        <v>284.4318899139124</v>
      </c>
      <c r="AA11" s="11"/>
      <c r="AB11" s="15" t="s">
        <v>12</v>
      </c>
      <c r="AC11" s="5">
        <f aca="true" t="shared" si="11" ref="AC11:AH11">STDEV(AC4:AC9)</f>
        <v>6.04979338490167</v>
      </c>
      <c r="AD11" s="5">
        <f t="shared" si="11"/>
        <v>10.024968827881711</v>
      </c>
      <c r="AE11" s="5">
        <f t="shared" si="11"/>
        <v>8.414273587185052</v>
      </c>
      <c r="AF11" s="5">
        <f t="shared" si="11"/>
        <v>7.146677549742957</v>
      </c>
      <c r="AG11" s="13">
        <f t="shared" si="11"/>
        <v>0.025847879797510517</v>
      </c>
      <c r="AH11" s="5">
        <f t="shared" si="11"/>
        <v>380.90550009155817</v>
      </c>
      <c r="AI11" s="11"/>
      <c r="AJ11" s="15" t="s">
        <v>12</v>
      </c>
      <c r="AK11" s="5">
        <f>STDEV(AK4:AK9)</f>
        <v>6.645800679125629</v>
      </c>
      <c r="AL11" s="8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s="15" customFormat="1" ht="15">
      <c r="A12" s="15" t="s">
        <v>14</v>
      </c>
      <c r="B12" s="15">
        <f aca="true" t="shared" si="12" ref="B12:I12">MAX(B4:B9)</f>
        <v>259</v>
      </c>
      <c r="C12" s="15">
        <f t="shared" si="12"/>
        <v>232</v>
      </c>
      <c r="D12" s="15">
        <f t="shared" si="12"/>
        <v>209</v>
      </c>
      <c r="E12" s="15">
        <f t="shared" si="12"/>
        <v>197</v>
      </c>
      <c r="F12" s="15">
        <f t="shared" si="12"/>
        <v>189</v>
      </c>
      <c r="G12" s="15">
        <f t="shared" si="12"/>
        <v>161</v>
      </c>
      <c r="H12" s="15">
        <f t="shared" si="12"/>
        <v>22202.5</v>
      </c>
      <c r="I12" s="6">
        <f t="shared" si="12"/>
        <v>370.0416666666667</v>
      </c>
      <c r="K12" s="16"/>
      <c r="L12" s="15" t="s">
        <v>14</v>
      </c>
      <c r="M12" s="15">
        <f aca="true" t="shared" si="13" ref="M12:R12">MAX(M4:M9)</f>
        <v>161</v>
      </c>
      <c r="N12" s="15">
        <f t="shared" si="13"/>
        <v>136</v>
      </c>
      <c r="O12" s="15">
        <f t="shared" si="13"/>
        <v>114</v>
      </c>
      <c r="P12" s="15">
        <f t="shared" si="13"/>
        <v>86</v>
      </c>
      <c r="Q12" s="13">
        <f t="shared" si="13"/>
        <v>0.3426573426573427</v>
      </c>
      <c r="R12" s="6">
        <f t="shared" si="13"/>
        <v>5291</v>
      </c>
      <c r="S12" s="16"/>
      <c r="T12" s="15" t="s">
        <v>14</v>
      </c>
      <c r="U12" s="15">
        <f aca="true" t="shared" si="14" ref="U12:Z12">MAX(U4:U9)</f>
        <v>24</v>
      </c>
      <c r="V12" s="15">
        <f t="shared" si="14"/>
        <v>46</v>
      </c>
      <c r="W12" s="15">
        <f t="shared" si="14"/>
        <v>34</v>
      </c>
      <c r="X12" s="15">
        <f t="shared" si="14"/>
        <v>20</v>
      </c>
      <c r="Y12" s="13">
        <f t="shared" si="14"/>
        <v>0.40625</v>
      </c>
      <c r="Z12" s="6">
        <f t="shared" si="14"/>
        <v>1498</v>
      </c>
      <c r="AA12" s="11"/>
      <c r="AB12" s="15" t="s">
        <v>14</v>
      </c>
      <c r="AC12" s="6">
        <f aca="true" t="shared" si="15" ref="AC12:AH12">MAX(AC4:AC9)</f>
        <v>27</v>
      </c>
      <c r="AD12" s="6">
        <f t="shared" si="15"/>
        <v>61.5</v>
      </c>
      <c r="AE12" s="6">
        <f t="shared" si="15"/>
        <v>55.5</v>
      </c>
      <c r="AF12" s="6">
        <f t="shared" si="15"/>
        <v>46.5</v>
      </c>
      <c r="AG12" s="13">
        <f t="shared" si="15"/>
        <v>0.09756097560975607</v>
      </c>
      <c r="AH12" s="6">
        <f t="shared" si="15"/>
        <v>2425.5</v>
      </c>
      <c r="AI12" s="11"/>
      <c r="AJ12" s="15" t="s">
        <v>14</v>
      </c>
      <c r="AK12" s="6">
        <f>MAX(AK4:AK9)</f>
        <v>20</v>
      </c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s="15" customFormat="1" ht="15">
      <c r="A13" s="15" t="s">
        <v>13</v>
      </c>
      <c r="B13" s="15">
        <f aca="true" t="shared" si="16" ref="B13:I13">MIN(B4:B9)</f>
        <v>225</v>
      </c>
      <c r="C13" s="15">
        <f t="shared" si="16"/>
        <v>209</v>
      </c>
      <c r="D13" s="15">
        <f t="shared" si="16"/>
        <v>190</v>
      </c>
      <c r="E13" s="15">
        <f t="shared" si="16"/>
        <v>171</v>
      </c>
      <c r="F13" s="15">
        <f t="shared" si="16"/>
        <v>172</v>
      </c>
      <c r="G13" s="15">
        <f t="shared" si="16"/>
        <v>143</v>
      </c>
      <c r="H13" s="15">
        <f t="shared" si="16"/>
        <v>19892.5</v>
      </c>
      <c r="I13" s="6">
        <f t="shared" si="16"/>
        <v>331.5416666666667</v>
      </c>
      <c r="K13" s="16"/>
      <c r="L13" s="15" t="s">
        <v>13</v>
      </c>
      <c r="M13" s="15">
        <f aca="true" t="shared" si="17" ref="M13:R13">MIN(M4:M9)</f>
        <v>143</v>
      </c>
      <c r="N13" s="15">
        <f t="shared" si="17"/>
        <v>115</v>
      </c>
      <c r="O13" s="15">
        <f t="shared" si="17"/>
        <v>94</v>
      </c>
      <c r="P13" s="15">
        <f t="shared" si="17"/>
        <v>65</v>
      </c>
      <c r="Q13" s="13">
        <f t="shared" si="17"/>
        <v>0.2727272727272727</v>
      </c>
      <c r="R13" s="6">
        <f t="shared" si="17"/>
        <v>4354</v>
      </c>
      <c r="S13" s="16"/>
      <c r="T13" s="15" t="s">
        <v>13</v>
      </c>
      <c r="U13" s="15">
        <f aca="true" t="shared" si="18" ref="U13:Z13">MIN(U4:U9)</f>
        <v>8</v>
      </c>
      <c r="V13" s="15">
        <f t="shared" si="18"/>
        <v>28</v>
      </c>
      <c r="W13" s="15">
        <f t="shared" si="18"/>
        <v>17</v>
      </c>
      <c r="X13" s="15">
        <f t="shared" si="18"/>
        <v>5</v>
      </c>
      <c r="Y13" s="13">
        <f t="shared" si="18"/>
        <v>0.26086956521739135</v>
      </c>
      <c r="Z13" s="6">
        <f t="shared" si="18"/>
        <v>732</v>
      </c>
      <c r="AA13" s="11"/>
      <c r="AB13" s="15" t="s">
        <v>13</v>
      </c>
      <c r="AC13" s="6">
        <f aca="true" t="shared" si="19" ref="AC13:AH13">MIN(AC4:AC9)</f>
        <v>12</v>
      </c>
      <c r="AD13" s="6">
        <f t="shared" si="19"/>
        <v>36</v>
      </c>
      <c r="AE13" s="6">
        <f t="shared" si="19"/>
        <v>34.5</v>
      </c>
      <c r="AF13" s="6">
        <f t="shared" si="19"/>
        <v>27</v>
      </c>
      <c r="AG13" s="13">
        <f t="shared" si="19"/>
        <v>0.038461538461538436</v>
      </c>
      <c r="AH13" s="6">
        <f t="shared" si="19"/>
        <v>1446</v>
      </c>
      <c r="AI13" s="11"/>
      <c r="AJ13" s="15" t="s">
        <v>13</v>
      </c>
      <c r="AK13" s="6">
        <f>MIN(AK4:AK9)</f>
        <v>5</v>
      </c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37" ht="15" hidden="1">
      <c r="A14" s="16"/>
      <c r="B14" s="1"/>
      <c r="C14" s="1"/>
      <c r="D14" s="1"/>
      <c r="E14" s="1"/>
      <c r="F14" s="1"/>
      <c r="G14" s="16"/>
      <c r="H14" s="16"/>
      <c r="AF14" s="1"/>
      <c r="AH14" s="16"/>
      <c r="AK14" s="1"/>
    </row>
    <row r="15" spans="13:36" ht="15" hidden="1">
      <c r="M15" s="8"/>
      <c r="N15" s="1"/>
      <c r="AA15" s="20"/>
      <c r="AB15" s="8"/>
      <c r="AC15" s="8"/>
      <c r="AD15" s="8"/>
      <c r="AE15" s="8"/>
      <c r="AF15" s="8"/>
      <c r="AG15" s="8"/>
      <c r="AH15" s="8"/>
      <c r="AJ15" s="16"/>
    </row>
    <row r="16" spans="1:34" ht="15">
      <c r="A16" s="17" t="s">
        <v>17</v>
      </c>
      <c r="J16" s="5" t="s">
        <v>46</v>
      </c>
      <c r="K16" s="5" t="s">
        <v>47</v>
      </c>
      <c r="L16" s="5" t="s">
        <v>48</v>
      </c>
      <c r="AA16" s="20"/>
      <c r="AB16" s="4"/>
      <c r="AC16" s="4" t="s">
        <v>51</v>
      </c>
      <c r="AD16" s="4"/>
      <c r="AE16" s="4"/>
      <c r="AF16" s="4"/>
      <c r="AG16" s="4"/>
      <c r="AH16" s="4"/>
    </row>
    <row r="17" spans="3:34" ht="15">
      <c r="C17" s="8"/>
      <c r="J17" s="8">
        <v>338.7083333333333</v>
      </c>
      <c r="K17" s="8">
        <v>4494</v>
      </c>
      <c r="L17" s="1">
        <f aca="true" t="shared" si="20" ref="L17:L22">(J17+K17)</f>
        <v>4832.708333333333</v>
      </c>
      <c r="AA17" s="20"/>
      <c r="AB17" s="15"/>
      <c r="AC17" s="6" t="s">
        <v>33</v>
      </c>
      <c r="AD17" s="15"/>
      <c r="AE17" s="15"/>
      <c r="AF17" s="15"/>
      <c r="AG17" s="15"/>
      <c r="AH17" s="15"/>
    </row>
    <row r="18" spans="10:48" s="16" customFormat="1" ht="15">
      <c r="J18" s="8">
        <v>349.375</v>
      </c>
      <c r="K18" s="8">
        <v>4699</v>
      </c>
      <c r="L18" s="1">
        <f t="shared" si="20"/>
        <v>5048.375</v>
      </c>
      <c r="N18" s="8"/>
      <c r="AA18" s="8"/>
      <c r="AB18" s="18" t="s">
        <v>35</v>
      </c>
      <c r="AC18" s="18" t="s">
        <v>5</v>
      </c>
      <c r="AD18" s="18" t="s">
        <v>6</v>
      </c>
      <c r="AE18" s="18" t="s">
        <v>7</v>
      </c>
      <c r="AF18" s="18" t="s">
        <v>8</v>
      </c>
      <c r="AG18" s="4" t="s">
        <v>16</v>
      </c>
      <c r="AH18" s="12" t="s">
        <v>37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s="16" customFormat="1" ht="15">
      <c r="A19" s="28" t="s">
        <v>53</v>
      </c>
      <c r="B19" s="8"/>
      <c r="J19" s="8">
        <v>356.7083333333333</v>
      </c>
      <c r="K19" s="8">
        <v>4874</v>
      </c>
      <c r="L19" s="1">
        <f t="shared" si="20"/>
        <v>5230.708333333333</v>
      </c>
      <c r="M19" s="8"/>
      <c r="AA19" s="8"/>
      <c r="AB19" s="15">
        <v>1</v>
      </c>
      <c r="AC19" s="1">
        <v>3</v>
      </c>
      <c r="AD19" s="1">
        <v>9</v>
      </c>
      <c r="AE19" s="1">
        <v>14</v>
      </c>
      <c r="AF19" s="1">
        <v>8</v>
      </c>
      <c r="AG19" s="13">
        <f aca="true" t="shared" si="21" ref="AG19:AG24">1-(AE19/AD19)</f>
        <v>-0.5555555555555556</v>
      </c>
      <c r="AH19" s="8">
        <v>484</v>
      </c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s="16" customFormat="1" ht="15">
      <c r="A20" s="27" t="s">
        <v>54</v>
      </c>
      <c r="H20" s="8"/>
      <c r="I20" s="8"/>
      <c r="J20" s="8">
        <v>362.3333333333333</v>
      </c>
      <c r="K20" s="8">
        <v>5091</v>
      </c>
      <c r="L20" s="1">
        <f t="shared" si="20"/>
        <v>5453.333333333333</v>
      </c>
      <c r="R20" s="8"/>
      <c r="AA20" s="20"/>
      <c r="AB20" s="15">
        <v>2</v>
      </c>
      <c r="AC20" s="1">
        <v>3</v>
      </c>
      <c r="AD20" s="1">
        <v>12</v>
      </c>
      <c r="AE20" s="1">
        <v>18</v>
      </c>
      <c r="AF20" s="1">
        <v>13</v>
      </c>
      <c r="AG20" s="13">
        <f t="shared" si="21"/>
        <v>-0.5</v>
      </c>
      <c r="AH20" s="8">
        <v>657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8:48" s="16" customFormat="1" ht="15">
      <c r="H21" s="8"/>
      <c r="I21" s="8"/>
      <c r="J21" s="8">
        <v>331.5416666666667</v>
      </c>
      <c r="K21" s="8">
        <v>4354</v>
      </c>
      <c r="L21" s="1">
        <f t="shared" si="20"/>
        <v>4685.541666666667</v>
      </c>
      <c r="Q21" s="11"/>
      <c r="R21" s="8"/>
      <c r="AA21" s="8"/>
      <c r="AB21" s="15">
        <v>3</v>
      </c>
      <c r="AC21" s="1">
        <v>7</v>
      </c>
      <c r="AD21" s="1">
        <v>14</v>
      </c>
      <c r="AE21" s="1">
        <v>20</v>
      </c>
      <c r="AF21" s="1">
        <v>13</v>
      </c>
      <c r="AG21" s="13">
        <f t="shared" si="21"/>
        <v>-0.4285714285714286</v>
      </c>
      <c r="AH21" s="8">
        <v>731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8:48" s="16" customFormat="1" ht="15">
      <c r="H22" s="8"/>
      <c r="I22" s="8"/>
      <c r="J22" s="8">
        <v>370.0416666666667</v>
      </c>
      <c r="K22" s="8">
        <v>5291</v>
      </c>
      <c r="L22" s="1">
        <f t="shared" si="20"/>
        <v>5661.041666666667</v>
      </c>
      <c r="Q22" s="11"/>
      <c r="R22" s="8"/>
      <c r="AA22" s="8"/>
      <c r="AB22" s="15">
        <v>4</v>
      </c>
      <c r="AC22" s="1">
        <v>8</v>
      </c>
      <c r="AD22" s="1">
        <v>16</v>
      </c>
      <c r="AE22" s="1">
        <v>22</v>
      </c>
      <c r="AF22" s="1">
        <v>15</v>
      </c>
      <c r="AG22" s="13">
        <f t="shared" si="21"/>
        <v>-0.375</v>
      </c>
      <c r="AH22" s="8">
        <v>820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8:48" s="16" customFormat="1" ht="15">
      <c r="H23" s="8"/>
      <c r="I23" s="8"/>
      <c r="J23" s="5">
        <f>AVERAGE(J17:J22)</f>
        <v>351.45138888888886</v>
      </c>
      <c r="K23" s="5">
        <f>AVERAGE(K17:K22)</f>
        <v>4800.5</v>
      </c>
      <c r="L23" s="5">
        <f>AVERAGE(L17:L22)</f>
        <v>5151.951388888889</v>
      </c>
      <c r="Q23" s="11"/>
      <c r="R23" s="8"/>
      <c r="AB23" s="15">
        <v>5</v>
      </c>
      <c r="AC23" s="1">
        <v>11</v>
      </c>
      <c r="AD23" s="1">
        <v>19</v>
      </c>
      <c r="AE23" s="1">
        <v>26</v>
      </c>
      <c r="AF23" s="1">
        <v>16</v>
      </c>
      <c r="AG23" s="13">
        <f t="shared" si="21"/>
        <v>-0.368421052631579</v>
      </c>
      <c r="AH23" s="8">
        <v>954</v>
      </c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8:48" s="16" customFormat="1" ht="15">
      <c r="H24" s="8"/>
      <c r="I24" s="8"/>
      <c r="J24" s="5">
        <f>STDEV(J17:J22)</f>
        <v>14.524080021228066</v>
      </c>
      <c r="K24" s="5">
        <f>STDEV(K17:K22)</f>
        <v>356.0869275893177</v>
      </c>
      <c r="L24" s="5">
        <f>STDEV(L17:L22)</f>
        <v>370.51015357269387</v>
      </c>
      <c r="Q24" s="11"/>
      <c r="R24" s="8"/>
      <c r="AB24" s="15">
        <v>6</v>
      </c>
      <c r="AC24" s="1">
        <v>12</v>
      </c>
      <c r="AD24" s="1">
        <v>21</v>
      </c>
      <c r="AE24" s="1">
        <v>27</v>
      </c>
      <c r="AF24" s="1">
        <v>18</v>
      </c>
      <c r="AG24" s="13">
        <f t="shared" si="21"/>
        <v>-0.2857142857142858</v>
      </c>
      <c r="AH24" s="8">
        <v>1023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8:48" s="16" customFormat="1" ht="15">
      <c r="H25" s="8"/>
      <c r="I25" s="8"/>
      <c r="J25" s="6">
        <f>MAX(J17:J22)</f>
        <v>370.0416666666667</v>
      </c>
      <c r="K25" s="6">
        <f>MAX(K17:K22)</f>
        <v>5291</v>
      </c>
      <c r="L25" s="6">
        <f>MAX(L17:L22)</f>
        <v>5661.041666666667</v>
      </c>
      <c r="Q25" s="11"/>
      <c r="R25" s="8"/>
      <c r="AB25" s="15" t="s">
        <v>15</v>
      </c>
      <c r="AC25" s="5">
        <f aca="true" t="shared" si="22" ref="AC25:AH25">AVERAGE(AC19:AC24)</f>
        <v>7.333333333333333</v>
      </c>
      <c r="AD25" s="5">
        <f t="shared" si="22"/>
        <v>15.166666666666666</v>
      </c>
      <c r="AE25" s="5">
        <f t="shared" si="22"/>
        <v>21.166666666666668</v>
      </c>
      <c r="AF25" s="5">
        <f t="shared" si="22"/>
        <v>13.833333333333334</v>
      </c>
      <c r="AG25" s="13">
        <f t="shared" si="22"/>
        <v>-0.41887705374547474</v>
      </c>
      <c r="AH25" s="5">
        <f t="shared" si="22"/>
        <v>778.1666666666666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8:48" s="16" customFormat="1" ht="15">
      <c r="H26" s="8"/>
      <c r="I26" s="8"/>
      <c r="J26" s="6">
        <f>MIN(J17:J22)</f>
        <v>331.5416666666667</v>
      </c>
      <c r="K26" s="6">
        <f>MIN(K17:K22)</f>
        <v>4354</v>
      </c>
      <c r="L26" s="6">
        <f>MIN(L17:L22)</f>
        <v>4685.541666666667</v>
      </c>
      <c r="Q26" s="11"/>
      <c r="R26" s="8"/>
      <c r="AB26" s="15" t="s">
        <v>12</v>
      </c>
      <c r="AC26" s="5">
        <f aca="true" t="shared" si="23" ref="AC26:AH26">STDEV(AC19:AC24)</f>
        <v>3.829708431025352</v>
      </c>
      <c r="AD26" s="5">
        <f t="shared" si="23"/>
        <v>4.44597195972564</v>
      </c>
      <c r="AE26" s="5">
        <f t="shared" si="23"/>
        <v>4.915960401250878</v>
      </c>
      <c r="AF26" s="5">
        <f t="shared" si="23"/>
        <v>3.4302575219167806</v>
      </c>
      <c r="AG26" s="13">
        <f t="shared" si="23"/>
        <v>0.09752871664576167</v>
      </c>
      <c r="AH26" s="5">
        <f t="shared" si="23"/>
        <v>198.01557177824853</v>
      </c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s="16" customFormat="1" ht="15">
      <c r="A27" s="8"/>
      <c r="B27" s="8"/>
      <c r="C27" s="8"/>
      <c r="D27" s="8"/>
      <c r="E27" s="8"/>
      <c r="F27" s="8"/>
      <c r="G27" s="8"/>
      <c r="H27" s="8"/>
      <c r="I27" s="8"/>
      <c r="M27" s="8"/>
      <c r="N27" s="8"/>
      <c r="O27" s="8"/>
      <c r="P27" s="8"/>
      <c r="Q27" s="11"/>
      <c r="R27" s="8"/>
      <c r="AB27" s="15" t="s">
        <v>14</v>
      </c>
      <c r="AC27" s="6">
        <f aca="true" t="shared" si="24" ref="AC27:AH27">MAX(AC19:AC24)</f>
        <v>12</v>
      </c>
      <c r="AD27" s="6">
        <f t="shared" si="24"/>
        <v>21</v>
      </c>
      <c r="AE27" s="6">
        <f t="shared" si="24"/>
        <v>27</v>
      </c>
      <c r="AF27" s="6">
        <f t="shared" si="24"/>
        <v>18</v>
      </c>
      <c r="AG27" s="13">
        <f t="shared" si="24"/>
        <v>-0.2857142857142858</v>
      </c>
      <c r="AH27" s="6">
        <f t="shared" si="24"/>
        <v>1023</v>
      </c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s="16" customFormat="1" ht="15">
      <c r="A28" s="8"/>
      <c r="B28" s="8"/>
      <c r="C28" s="8"/>
      <c r="D28" s="8"/>
      <c r="E28" s="8"/>
      <c r="F28" s="8"/>
      <c r="G28" s="8"/>
      <c r="H28" s="8"/>
      <c r="I28" s="8"/>
      <c r="M28" s="8"/>
      <c r="N28" s="8"/>
      <c r="O28" s="8"/>
      <c r="P28" s="8"/>
      <c r="Q28" s="11"/>
      <c r="R28" s="8"/>
      <c r="AB28" s="15" t="s">
        <v>13</v>
      </c>
      <c r="AC28" s="6">
        <f aca="true" t="shared" si="25" ref="AC28:AH28">MIN(AC19:AC24)</f>
        <v>3</v>
      </c>
      <c r="AD28" s="6">
        <f t="shared" si="25"/>
        <v>9</v>
      </c>
      <c r="AE28" s="6">
        <f t="shared" si="25"/>
        <v>14</v>
      </c>
      <c r="AF28" s="6">
        <f t="shared" si="25"/>
        <v>8</v>
      </c>
      <c r="AG28" s="13">
        <f t="shared" si="25"/>
        <v>-0.5555555555555556</v>
      </c>
      <c r="AH28" s="6">
        <f t="shared" si="25"/>
        <v>484</v>
      </c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9:48" s="16" customFormat="1" ht="15">
      <c r="I29" s="8"/>
      <c r="Q29" s="11"/>
      <c r="R29" s="8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55" s="1" customFormat="1" ht="15">
      <c r="A30" s="25"/>
      <c r="B30" s="25"/>
      <c r="C30" s="25" t="s">
        <v>50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 t="s">
        <v>50</v>
      </c>
      <c r="O30" s="25"/>
      <c r="P30" s="25"/>
      <c r="Q30" s="25"/>
      <c r="R30" s="25"/>
      <c r="S30" s="8"/>
      <c r="AA30" s="8"/>
      <c r="AI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36" s="1" customFormat="1" ht="15">
      <c r="A31" s="5"/>
      <c r="B31" s="5" t="s">
        <v>0</v>
      </c>
      <c r="C31" s="5" t="s">
        <v>28</v>
      </c>
      <c r="D31" s="5"/>
      <c r="E31" s="5"/>
      <c r="F31" s="5"/>
      <c r="G31" s="5"/>
      <c r="H31" s="5"/>
      <c r="I31" s="5"/>
      <c r="J31" s="5"/>
      <c r="K31" s="8"/>
      <c r="L31" s="5"/>
      <c r="M31" s="5" t="s">
        <v>0</v>
      </c>
      <c r="N31" s="5" t="s">
        <v>25</v>
      </c>
      <c r="O31" s="5"/>
      <c r="P31" s="5"/>
      <c r="Q31" s="5"/>
      <c r="R31" s="5"/>
      <c r="V31" s="8"/>
      <c r="W31" s="8"/>
      <c r="X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" customFormat="1" ht="15">
      <c r="A32" s="6"/>
      <c r="B32" s="6" t="s">
        <v>33</v>
      </c>
      <c r="C32" s="6"/>
      <c r="D32" s="6"/>
      <c r="E32" s="6"/>
      <c r="F32" s="6"/>
      <c r="G32" s="6"/>
      <c r="H32" s="6"/>
      <c r="I32" s="6"/>
      <c r="J32" s="6"/>
      <c r="K32" s="8"/>
      <c r="L32" s="6"/>
      <c r="M32" s="6" t="s">
        <v>33</v>
      </c>
      <c r="N32" s="6"/>
      <c r="O32" s="6"/>
      <c r="P32" s="6"/>
      <c r="Q32" s="6"/>
      <c r="R32" s="6"/>
      <c r="V32" s="8"/>
      <c r="W32" s="8"/>
      <c r="X32" s="8"/>
      <c r="AA32" s="8"/>
      <c r="AE32" s="8"/>
      <c r="AF32" s="8"/>
      <c r="AG32" s="8"/>
      <c r="AH32" s="8"/>
      <c r="AI32" s="8"/>
      <c r="AJ32" s="8"/>
    </row>
    <row r="33" spans="1:36" s="1" customFormat="1" ht="15">
      <c r="A33" s="12" t="s">
        <v>34</v>
      </c>
      <c r="B33" s="12" t="s">
        <v>20</v>
      </c>
      <c r="C33" s="12" t="s">
        <v>21</v>
      </c>
      <c r="D33" s="12" t="s">
        <v>22</v>
      </c>
      <c r="E33" s="12" t="s">
        <v>23</v>
      </c>
      <c r="F33" s="12" t="s">
        <v>24</v>
      </c>
      <c r="G33" s="12" t="s">
        <v>5</v>
      </c>
      <c r="H33" s="12" t="s">
        <v>36</v>
      </c>
      <c r="I33" s="12" t="s">
        <v>37</v>
      </c>
      <c r="J33" s="12"/>
      <c r="K33" s="8"/>
      <c r="L33" s="12" t="s">
        <v>34</v>
      </c>
      <c r="M33" s="12" t="s">
        <v>5</v>
      </c>
      <c r="N33" s="12" t="s">
        <v>6</v>
      </c>
      <c r="O33" s="12" t="s">
        <v>7</v>
      </c>
      <c r="P33" s="12" t="s">
        <v>8</v>
      </c>
      <c r="Q33" s="5" t="s">
        <v>19</v>
      </c>
      <c r="R33" s="12" t="s">
        <v>37</v>
      </c>
      <c r="V33" s="8"/>
      <c r="W33" s="8"/>
      <c r="X33" s="8"/>
      <c r="AA33" s="8"/>
      <c r="AE33" s="8"/>
      <c r="AF33" s="8"/>
      <c r="AG33" s="8"/>
      <c r="AH33" s="8"/>
      <c r="AI33" s="8"/>
      <c r="AJ33" s="8"/>
    </row>
    <row r="34" spans="1:36" s="1" customFormat="1" ht="15">
      <c r="A34" s="7">
        <v>1</v>
      </c>
      <c r="B34" s="1">
        <v>240</v>
      </c>
      <c r="C34" s="1">
        <v>227</v>
      </c>
      <c r="D34" s="1">
        <v>203</v>
      </c>
      <c r="E34" s="1">
        <v>182</v>
      </c>
      <c r="F34" s="1">
        <v>177</v>
      </c>
      <c r="G34" s="1">
        <v>164</v>
      </c>
      <c r="H34" s="1">
        <v>21370</v>
      </c>
      <c r="I34" s="1">
        <f aca="true" t="shared" si="26" ref="I34:I39">(H34/J34)</f>
        <v>356.1666666666667</v>
      </c>
      <c r="J34" s="1">
        <v>60</v>
      </c>
      <c r="K34" s="8"/>
      <c r="L34" s="7">
        <v>1</v>
      </c>
      <c r="M34" s="1">
        <v>164</v>
      </c>
      <c r="N34" s="1">
        <v>125</v>
      </c>
      <c r="O34" s="1">
        <v>87</v>
      </c>
      <c r="P34" s="1">
        <v>75</v>
      </c>
      <c r="Q34" s="13">
        <f aca="true" t="shared" si="27" ref="Q34:Q39">1-(O34/M34)</f>
        <v>0.4695121951219512</v>
      </c>
      <c r="R34" s="1">
        <v>4507</v>
      </c>
      <c r="V34" s="8"/>
      <c r="W34" s="8"/>
      <c r="X34" s="8"/>
      <c r="AA34" s="8"/>
      <c r="AE34" s="8"/>
      <c r="AF34" s="8"/>
      <c r="AG34" s="8"/>
      <c r="AH34" s="8"/>
      <c r="AI34" s="8"/>
      <c r="AJ34" s="8"/>
    </row>
    <row r="35" spans="1:36" s="1" customFormat="1" ht="15">
      <c r="A35" s="7">
        <v>2</v>
      </c>
      <c r="B35" s="1">
        <v>251</v>
      </c>
      <c r="C35" s="1">
        <v>232</v>
      </c>
      <c r="D35" s="1">
        <v>207</v>
      </c>
      <c r="E35" s="1">
        <v>188</v>
      </c>
      <c r="F35" s="1">
        <v>182</v>
      </c>
      <c r="G35" s="1">
        <v>168</v>
      </c>
      <c r="H35" s="1">
        <v>21945</v>
      </c>
      <c r="I35" s="1">
        <f t="shared" si="26"/>
        <v>365.75</v>
      </c>
      <c r="J35" s="1">
        <v>60</v>
      </c>
      <c r="K35" s="8"/>
      <c r="L35" s="7">
        <v>2</v>
      </c>
      <c r="M35" s="1">
        <v>168</v>
      </c>
      <c r="N35" s="1">
        <v>134</v>
      </c>
      <c r="O35" s="1">
        <v>108</v>
      </c>
      <c r="P35" s="1">
        <v>85</v>
      </c>
      <c r="Q35" s="13">
        <f t="shared" si="27"/>
        <v>0.3571428571428571</v>
      </c>
      <c r="R35" s="1">
        <v>5158</v>
      </c>
      <c r="V35" s="8"/>
      <c r="W35" s="8"/>
      <c r="X35" s="8"/>
      <c r="AA35" s="8"/>
      <c r="AE35" s="8"/>
      <c r="AF35" s="8"/>
      <c r="AG35" s="8"/>
      <c r="AH35" s="8"/>
      <c r="AI35" s="8"/>
      <c r="AJ35" s="8"/>
    </row>
    <row r="36" spans="1:36" s="1" customFormat="1" ht="15">
      <c r="A36" s="7">
        <v>3</v>
      </c>
      <c r="B36" s="1">
        <v>259</v>
      </c>
      <c r="C36" s="1">
        <v>239</v>
      </c>
      <c r="D36" s="1">
        <v>211</v>
      </c>
      <c r="E36" s="1">
        <v>194</v>
      </c>
      <c r="F36" s="1">
        <v>190</v>
      </c>
      <c r="G36" s="1">
        <v>171</v>
      </c>
      <c r="H36" s="1">
        <v>22612.5</v>
      </c>
      <c r="I36" s="1">
        <f t="shared" si="26"/>
        <v>376.875</v>
      </c>
      <c r="J36" s="1">
        <v>60</v>
      </c>
      <c r="K36" s="8"/>
      <c r="L36" s="7">
        <v>3</v>
      </c>
      <c r="M36" s="1">
        <v>171</v>
      </c>
      <c r="N36" s="1">
        <v>137</v>
      </c>
      <c r="O36" s="1">
        <v>114</v>
      </c>
      <c r="P36" s="1">
        <v>91</v>
      </c>
      <c r="Q36" s="13">
        <f t="shared" si="27"/>
        <v>0.33333333333333337</v>
      </c>
      <c r="R36" s="1">
        <v>5392</v>
      </c>
      <c r="V36" s="8"/>
      <c r="W36" s="8"/>
      <c r="X36" s="8"/>
      <c r="AA36" s="8"/>
      <c r="AE36" s="8"/>
      <c r="AF36" s="8"/>
      <c r="AG36" s="8"/>
      <c r="AH36" s="8"/>
      <c r="AI36" s="8"/>
      <c r="AJ36" s="8"/>
    </row>
    <row r="37" spans="1:36" s="1" customFormat="1" ht="15">
      <c r="A37" s="7">
        <v>4</v>
      </c>
      <c r="B37" s="1">
        <v>262</v>
      </c>
      <c r="C37" s="1">
        <v>241</v>
      </c>
      <c r="D37" s="1">
        <v>217</v>
      </c>
      <c r="E37" s="1">
        <v>203</v>
      </c>
      <c r="F37" s="1">
        <v>196</v>
      </c>
      <c r="G37" s="1">
        <v>177</v>
      </c>
      <c r="H37" s="1">
        <v>23282.5</v>
      </c>
      <c r="I37" s="1">
        <f t="shared" si="26"/>
        <v>388.0416666666667</v>
      </c>
      <c r="J37" s="1">
        <v>60</v>
      </c>
      <c r="K37" s="8"/>
      <c r="L37" s="7">
        <v>4</v>
      </c>
      <c r="M37" s="1">
        <v>177</v>
      </c>
      <c r="N37" s="1">
        <v>141</v>
      </c>
      <c r="O37" s="1">
        <v>121</v>
      </c>
      <c r="P37" s="1">
        <v>97</v>
      </c>
      <c r="Q37" s="13">
        <f t="shared" si="27"/>
        <v>0.3163841807909604</v>
      </c>
      <c r="R37" s="1">
        <v>5666</v>
      </c>
      <c r="V37" s="8"/>
      <c r="W37" s="8"/>
      <c r="X37" s="8"/>
      <c r="AA37" s="8"/>
      <c r="AE37" s="8"/>
      <c r="AF37" s="8"/>
      <c r="AG37" s="8"/>
      <c r="AH37" s="8"/>
      <c r="AI37" s="8"/>
      <c r="AJ37" s="8"/>
    </row>
    <row r="38" spans="1:36" s="1" customFormat="1" ht="15">
      <c r="A38" s="7">
        <v>5</v>
      </c>
      <c r="B38" s="1">
        <v>265</v>
      </c>
      <c r="C38" s="1">
        <v>249</v>
      </c>
      <c r="D38" s="1">
        <v>224</v>
      </c>
      <c r="E38" s="1">
        <v>206</v>
      </c>
      <c r="F38" s="1">
        <v>199</v>
      </c>
      <c r="G38" s="1">
        <v>182</v>
      </c>
      <c r="H38" s="1">
        <v>23810</v>
      </c>
      <c r="I38" s="1">
        <f t="shared" si="26"/>
        <v>396.8333333333333</v>
      </c>
      <c r="J38" s="1">
        <v>60</v>
      </c>
      <c r="K38" s="8"/>
      <c r="L38" s="7">
        <v>5</v>
      </c>
      <c r="M38" s="1">
        <v>182</v>
      </c>
      <c r="N38" s="1">
        <v>146</v>
      </c>
      <c r="O38" s="1">
        <v>125</v>
      </c>
      <c r="P38" s="1">
        <v>101</v>
      </c>
      <c r="Q38" s="13">
        <f t="shared" si="27"/>
        <v>0.3131868131868132</v>
      </c>
      <c r="R38" s="1">
        <v>5864</v>
      </c>
      <c r="AA38" s="8"/>
      <c r="AE38" s="8"/>
      <c r="AF38" s="8"/>
      <c r="AG38" s="8"/>
      <c r="AH38" s="8"/>
      <c r="AI38" s="8"/>
      <c r="AJ38" s="8"/>
    </row>
    <row r="39" spans="1:36" s="1" customFormat="1" ht="15">
      <c r="A39" s="7">
        <v>6</v>
      </c>
      <c r="B39" s="1">
        <v>273</v>
      </c>
      <c r="C39" s="1">
        <v>255</v>
      </c>
      <c r="D39" s="1">
        <v>233</v>
      </c>
      <c r="E39" s="1">
        <v>214</v>
      </c>
      <c r="F39" s="1">
        <v>208</v>
      </c>
      <c r="G39" s="1">
        <v>189</v>
      </c>
      <c r="H39" s="1">
        <v>24727.5</v>
      </c>
      <c r="I39" s="1">
        <f t="shared" si="26"/>
        <v>412.125</v>
      </c>
      <c r="J39" s="1">
        <v>60</v>
      </c>
      <c r="K39" s="8"/>
      <c r="L39" s="7">
        <v>6</v>
      </c>
      <c r="M39" s="1">
        <v>189</v>
      </c>
      <c r="N39" s="1">
        <v>152</v>
      </c>
      <c r="O39" s="1">
        <v>132</v>
      </c>
      <c r="P39" s="1">
        <v>106</v>
      </c>
      <c r="Q39" s="13">
        <f t="shared" si="27"/>
        <v>0.3015873015873016</v>
      </c>
      <c r="R39" s="1">
        <v>6151</v>
      </c>
      <c r="AA39" s="8"/>
      <c r="AE39" s="8"/>
      <c r="AF39" s="8"/>
      <c r="AG39" s="8"/>
      <c r="AH39" s="8"/>
      <c r="AI39" s="8"/>
      <c r="AJ39" s="8"/>
    </row>
    <row r="40" spans="1:36" s="1" customFormat="1" ht="15">
      <c r="A40" s="6" t="s">
        <v>15</v>
      </c>
      <c r="B40" s="5">
        <f>AVERAGE(B34:B39)</f>
        <v>258.3333333333333</v>
      </c>
      <c r="C40" s="5">
        <f aca="true" t="shared" si="28" ref="C40:I40">AVERAGE(C34:C39)</f>
        <v>240.5</v>
      </c>
      <c r="D40" s="5">
        <f t="shared" si="28"/>
        <v>215.83333333333334</v>
      </c>
      <c r="E40" s="5">
        <f t="shared" si="28"/>
        <v>197.83333333333334</v>
      </c>
      <c r="F40" s="5">
        <f t="shared" si="28"/>
        <v>192</v>
      </c>
      <c r="G40" s="5">
        <f t="shared" si="28"/>
        <v>175.16666666666666</v>
      </c>
      <c r="H40" s="5">
        <f t="shared" si="28"/>
        <v>22957.916666666668</v>
      </c>
      <c r="I40" s="5">
        <f t="shared" si="28"/>
        <v>382.6319444444445</v>
      </c>
      <c r="J40" s="5"/>
      <c r="K40" s="8"/>
      <c r="L40" s="6" t="s">
        <v>15</v>
      </c>
      <c r="M40" s="5">
        <f aca="true" t="shared" si="29" ref="M40:R40">AVERAGE(M34:M39)</f>
        <v>175.16666666666666</v>
      </c>
      <c r="N40" s="5">
        <f t="shared" si="29"/>
        <v>139.16666666666666</v>
      </c>
      <c r="O40" s="5">
        <f t="shared" si="29"/>
        <v>114.5</v>
      </c>
      <c r="P40" s="5">
        <f t="shared" si="29"/>
        <v>92.5</v>
      </c>
      <c r="Q40" s="13">
        <f t="shared" si="29"/>
        <v>0.34852444686053613</v>
      </c>
      <c r="R40" s="5">
        <f t="shared" si="29"/>
        <v>5456.333333333333</v>
      </c>
      <c r="AA40" s="8"/>
      <c r="AE40" s="8"/>
      <c r="AF40" s="8"/>
      <c r="AG40" s="8"/>
      <c r="AH40" s="8"/>
      <c r="AI40" s="8"/>
      <c r="AJ40" s="8"/>
    </row>
    <row r="41" spans="1:36" s="1" customFormat="1" ht="15">
      <c r="A41" s="6" t="s">
        <v>12</v>
      </c>
      <c r="B41" s="5">
        <f>STDEV(B34:B39)</f>
        <v>11.518101695447163</v>
      </c>
      <c r="C41" s="5">
        <f aca="true" t="shared" si="30" ref="C41:I41">STDEV(C34:C39)</f>
        <v>10.387492478938313</v>
      </c>
      <c r="D41" s="5">
        <f t="shared" si="30"/>
        <v>11.214573851317882</v>
      </c>
      <c r="E41" s="5">
        <f t="shared" si="30"/>
        <v>11.973582031567187</v>
      </c>
      <c r="F41" s="5">
        <f t="shared" si="30"/>
        <v>11.40175425099138</v>
      </c>
      <c r="G41" s="5">
        <f t="shared" si="30"/>
        <v>9.325592027676773</v>
      </c>
      <c r="H41" s="5">
        <f t="shared" si="30"/>
        <v>1235.2827780175269</v>
      </c>
      <c r="I41" s="5">
        <f t="shared" si="30"/>
        <v>20.588046300290287</v>
      </c>
      <c r="J41" s="5"/>
      <c r="K41" s="8"/>
      <c r="L41" s="6" t="s">
        <v>12</v>
      </c>
      <c r="M41" s="5">
        <f aca="true" t="shared" si="31" ref="M41:R41">STDEV(M34:M39)</f>
        <v>9.325592027676773</v>
      </c>
      <c r="N41" s="5">
        <f t="shared" si="31"/>
        <v>9.453394452082579</v>
      </c>
      <c r="O41" s="5">
        <f t="shared" si="31"/>
        <v>15.858751527153705</v>
      </c>
      <c r="P41" s="5">
        <f t="shared" si="31"/>
        <v>11.309288218097548</v>
      </c>
      <c r="Q41" s="13">
        <f t="shared" si="31"/>
        <v>0.062334457274352724</v>
      </c>
      <c r="R41" s="5">
        <f t="shared" si="31"/>
        <v>580.8768085116402</v>
      </c>
      <c r="AA41" s="8"/>
      <c r="AE41" s="8"/>
      <c r="AF41" s="8"/>
      <c r="AG41" s="8"/>
      <c r="AH41" s="8"/>
      <c r="AI41" s="8"/>
      <c r="AJ41" s="8"/>
    </row>
    <row r="42" spans="1:36" s="1" customFormat="1" ht="15">
      <c r="A42" s="6" t="s">
        <v>14</v>
      </c>
      <c r="B42" s="6">
        <f>MAX(B34:B39)</f>
        <v>273</v>
      </c>
      <c r="C42" s="6">
        <f aca="true" t="shared" si="32" ref="C42:I42">MAX(C34:C39)</f>
        <v>255</v>
      </c>
      <c r="D42" s="6">
        <f t="shared" si="32"/>
        <v>233</v>
      </c>
      <c r="E42" s="6">
        <f t="shared" si="32"/>
        <v>214</v>
      </c>
      <c r="F42" s="6">
        <f t="shared" si="32"/>
        <v>208</v>
      </c>
      <c r="G42" s="6">
        <f t="shared" si="32"/>
        <v>189</v>
      </c>
      <c r="H42" s="6">
        <f t="shared" si="32"/>
        <v>24727.5</v>
      </c>
      <c r="I42" s="6">
        <f t="shared" si="32"/>
        <v>412.125</v>
      </c>
      <c r="J42" s="6"/>
      <c r="K42" s="8"/>
      <c r="L42" s="6" t="s">
        <v>14</v>
      </c>
      <c r="M42" s="6">
        <f aca="true" t="shared" si="33" ref="M42:R42">MAX(M34:M39)</f>
        <v>189</v>
      </c>
      <c r="N42" s="6">
        <f t="shared" si="33"/>
        <v>152</v>
      </c>
      <c r="O42" s="6">
        <f t="shared" si="33"/>
        <v>132</v>
      </c>
      <c r="P42" s="6">
        <f t="shared" si="33"/>
        <v>106</v>
      </c>
      <c r="Q42" s="13">
        <f t="shared" si="33"/>
        <v>0.4695121951219512</v>
      </c>
      <c r="R42" s="6">
        <f t="shared" si="33"/>
        <v>6151</v>
      </c>
      <c r="AA42" s="8"/>
      <c r="AE42" s="8"/>
      <c r="AF42" s="8"/>
      <c r="AG42" s="8"/>
      <c r="AH42" s="8"/>
      <c r="AI42" s="8"/>
      <c r="AJ42" s="8"/>
    </row>
    <row r="43" spans="1:36" s="1" customFormat="1" ht="15">
      <c r="A43" s="6" t="s">
        <v>13</v>
      </c>
      <c r="B43" s="6">
        <f>MIN(B34:B39)</f>
        <v>240</v>
      </c>
      <c r="C43" s="6">
        <f aca="true" t="shared" si="34" ref="C43:I43">MIN(C34:C39)</f>
        <v>227</v>
      </c>
      <c r="D43" s="6">
        <f t="shared" si="34"/>
        <v>203</v>
      </c>
      <c r="E43" s="6">
        <f t="shared" si="34"/>
        <v>182</v>
      </c>
      <c r="F43" s="6">
        <f t="shared" si="34"/>
        <v>177</v>
      </c>
      <c r="G43" s="6">
        <f t="shared" si="34"/>
        <v>164</v>
      </c>
      <c r="H43" s="6">
        <f t="shared" si="34"/>
        <v>21370</v>
      </c>
      <c r="I43" s="6">
        <f t="shared" si="34"/>
        <v>356.1666666666667</v>
      </c>
      <c r="J43" s="6"/>
      <c r="K43" s="8"/>
      <c r="L43" s="6" t="s">
        <v>13</v>
      </c>
      <c r="M43" s="6">
        <f aca="true" t="shared" si="35" ref="M43:R43">MIN(M34:M39)</f>
        <v>164</v>
      </c>
      <c r="N43" s="6">
        <f t="shared" si="35"/>
        <v>125</v>
      </c>
      <c r="O43" s="6">
        <f t="shared" si="35"/>
        <v>87</v>
      </c>
      <c r="P43" s="6">
        <f t="shared" si="35"/>
        <v>75</v>
      </c>
      <c r="Q43" s="13">
        <f t="shared" si="35"/>
        <v>0.3015873015873016</v>
      </c>
      <c r="R43" s="6">
        <f t="shared" si="35"/>
        <v>4507</v>
      </c>
      <c r="AA43" s="8"/>
      <c r="AE43" s="8"/>
      <c r="AF43" s="8"/>
      <c r="AG43" s="8"/>
      <c r="AH43" s="8"/>
      <c r="AI43" s="8"/>
      <c r="AJ43" s="8"/>
    </row>
    <row r="44" spans="1:36" s="1" customFormat="1" ht="15">
      <c r="A44" s="8"/>
      <c r="H44" s="8"/>
      <c r="K44" s="8"/>
      <c r="M44" s="8"/>
      <c r="AA44" s="8"/>
      <c r="AE44" s="8"/>
      <c r="AF44" s="8"/>
      <c r="AG44" s="8"/>
      <c r="AH44" s="8"/>
      <c r="AI44" s="8"/>
      <c r="AJ44" s="8"/>
    </row>
    <row r="45" spans="2:36" s="1" customFormat="1" ht="15">
      <c r="B45" s="8"/>
      <c r="C45" s="8"/>
      <c r="D45" s="8"/>
      <c r="E45" s="8"/>
      <c r="G45" s="8"/>
      <c r="J45" s="5" t="s">
        <v>46</v>
      </c>
      <c r="K45" s="5" t="s">
        <v>47</v>
      </c>
      <c r="L45" s="5" t="s">
        <v>48</v>
      </c>
      <c r="M45" s="8"/>
      <c r="AE45" s="8"/>
      <c r="AF45" s="8"/>
      <c r="AG45" s="8"/>
      <c r="AH45" s="8"/>
      <c r="AI45" s="8"/>
      <c r="AJ45" s="8"/>
    </row>
    <row r="46" spans="2:36" s="1" customFormat="1" ht="15">
      <c r="B46" s="8"/>
      <c r="J46" s="1">
        <v>356.1666666666667</v>
      </c>
      <c r="K46" s="1">
        <v>4507</v>
      </c>
      <c r="L46" s="1">
        <f aca="true" t="shared" si="36" ref="L46:L51">(J46+K46)</f>
        <v>4863.166666666667</v>
      </c>
      <c r="M46" s="8"/>
      <c r="AE46" s="8"/>
      <c r="AF46" s="8"/>
      <c r="AG46" s="8"/>
      <c r="AH46" s="8"/>
      <c r="AI46" s="8"/>
      <c r="AJ46" s="8"/>
    </row>
    <row r="47" spans="2:36" s="1" customFormat="1" ht="15">
      <c r="B47" s="8"/>
      <c r="J47" s="1">
        <v>365.75</v>
      </c>
      <c r="K47" s="1">
        <v>5158</v>
      </c>
      <c r="L47" s="1">
        <f t="shared" si="36"/>
        <v>5523.75</v>
      </c>
      <c r="M47" s="8"/>
      <c r="AI47" s="8"/>
      <c r="AJ47" s="8"/>
    </row>
    <row r="48" spans="2:36" s="1" customFormat="1" ht="15">
      <c r="B48" s="8"/>
      <c r="J48" s="1">
        <v>376.875</v>
      </c>
      <c r="K48" s="1">
        <v>5392</v>
      </c>
      <c r="L48" s="1">
        <f t="shared" si="36"/>
        <v>5768.875</v>
      </c>
      <c r="M48" s="8"/>
      <c r="AI48" s="8"/>
      <c r="AJ48" s="8"/>
    </row>
    <row r="49" spans="2:36" s="1" customFormat="1" ht="15">
      <c r="B49" s="8"/>
      <c r="J49" s="1">
        <v>388.0416666666667</v>
      </c>
      <c r="K49" s="1">
        <v>5666</v>
      </c>
      <c r="L49" s="1">
        <f t="shared" si="36"/>
        <v>6054.041666666667</v>
      </c>
      <c r="AI49" s="8"/>
      <c r="AJ49" s="8"/>
    </row>
    <row r="50" spans="2:55" s="1" customFormat="1" ht="15">
      <c r="B50" s="8"/>
      <c r="J50" s="1">
        <v>396.8333333333333</v>
      </c>
      <c r="K50" s="1">
        <v>5864</v>
      </c>
      <c r="L50" s="1">
        <f t="shared" si="36"/>
        <v>6260.833333333333</v>
      </c>
      <c r="S50" s="8"/>
      <c r="AA50" s="8"/>
      <c r="AI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0:55" s="1" customFormat="1" ht="15">
      <c r="J51" s="1">
        <v>412.125</v>
      </c>
      <c r="K51" s="1">
        <v>6151</v>
      </c>
      <c r="L51" s="1">
        <f t="shared" si="36"/>
        <v>6563.125</v>
      </c>
      <c r="S51" s="8"/>
      <c r="AA51" s="8"/>
      <c r="AI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0:55" s="1" customFormat="1" ht="15">
      <c r="J52" s="5">
        <f>AVERAGE(J46:J51)</f>
        <v>382.6319444444445</v>
      </c>
      <c r="K52" s="5">
        <f>AVERAGE(K46:K51)</f>
        <v>5456.333333333333</v>
      </c>
      <c r="L52" s="5">
        <f>AVERAGE(L46:L51)</f>
        <v>5838.965277777778</v>
      </c>
      <c r="S52" s="8"/>
      <c r="AA52" s="8"/>
      <c r="AI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0:55" s="1" customFormat="1" ht="15">
      <c r="J53" s="5">
        <f>STDEV(J46:J51)</f>
        <v>20.588046300290287</v>
      </c>
      <c r="K53" s="5">
        <f>STDEV(K46:K51)</f>
        <v>580.8768085116402</v>
      </c>
      <c r="L53" s="5">
        <f>STDEV(L46:L51)</f>
        <v>600.8484102457933</v>
      </c>
      <c r="S53" s="8"/>
      <c r="AA53" s="8"/>
      <c r="AI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0:55" s="1" customFormat="1" ht="15">
      <c r="J54" s="6">
        <f>MAX(J46:J51)</f>
        <v>412.125</v>
      </c>
      <c r="K54" s="6">
        <f>MAX(K46:K51)</f>
        <v>6151</v>
      </c>
      <c r="L54" s="6">
        <f>MAX(L46:L51)</f>
        <v>6563.125</v>
      </c>
      <c r="S54" s="8"/>
      <c r="AA54" s="8"/>
      <c r="AI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0:55" s="1" customFormat="1" ht="15">
      <c r="J55" s="6">
        <f>MIN(J46:J51)</f>
        <v>356.1666666666667</v>
      </c>
      <c r="K55" s="6">
        <f>MIN(K46:K51)</f>
        <v>4507</v>
      </c>
      <c r="L55" s="6">
        <f>MIN(L46:L51)</f>
        <v>4863.166666666667</v>
      </c>
      <c r="S55" s="8"/>
      <c r="AA55" s="8"/>
      <c r="AI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140625" style="34" customWidth="1"/>
    <col min="2" max="2" width="23.421875" style="34" customWidth="1"/>
    <col min="3" max="3" width="9.7109375" style="34" customWidth="1"/>
    <col min="5" max="5" width="27.421875" style="0" customWidth="1"/>
    <col min="6" max="6" width="20.140625" style="0" customWidth="1"/>
    <col min="7" max="7" width="19.00390625" style="0" customWidth="1"/>
    <col min="8" max="8" width="7.7109375" style="0" customWidth="1"/>
    <col min="9" max="9" width="16.57421875" style="0" customWidth="1"/>
    <col min="10" max="10" width="11.8515625" style="0" customWidth="1"/>
    <col min="11" max="11" width="11.140625" style="0" customWidth="1"/>
    <col min="21" max="21" width="19.7109375" style="0" customWidth="1"/>
  </cols>
  <sheetData>
    <row r="1" spans="1:37" s="5" customFormat="1" ht="17.25" customHeight="1">
      <c r="A1" s="5" t="s">
        <v>62</v>
      </c>
      <c r="B1" s="31" t="s">
        <v>56</v>
      </c>
      <c r="D1"/>
      <c r="F1" s="5" t="s">
        <v>0</v>
      </c>
      <c r="G1" s="5" t="s">
        <v>29</v>
      </c>
      <c r="H1" s="8"/>
      <c r="J1" s="5" t="s">
        <v>0</v>
      </c>
      <c r="K1" s="5" t="s">
        <v>25</v>
      </c>
      <c r="L1" s="8"/>
      <c r="N1" s="5" t="s">
        <v>1</v>
      </c>
      <c r="P1" s="8"/>
      <c r="R1" s="5" t="s">
        <v>2</v>
      </c>
      <c r="T1" s="8"/>
      <c r="U1" s="4"/>
      <c r="V1" s="5" t="s">
        <v>11</v>
      </c>
      <c r="X1" s="8"/>
      <c r="Z1" s="5" t="s">
        <v>4</v>
      </c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s="6" customFormat="1" ht="15">
      <c r="B2" s="32" t="s">
        <v>15</v>
      </c>
      <c r="C2" s="6" t="s">
        <v>12</v>
      </c>
      <c r="D2"/>
      <c r="E2" s="6" t="s">
        <v>38</v>
      </c>
      <c r="F2" s="6" t="s">
        <v>15</v>
      </c>
      <c r="G2" s="6" t="s">
        <v>12</v>
      </c>
      <c r="H2" s="8"/>
      <c r="I2" s="6" t="s">
        <v>39</v>
      </c>
      <c r="J2" s="6" t="s">
        <v>15</v>
      </c>
      <c r="K2" s="6" t="s">
        <v>12</v>
      </c>
      <c r="L2" s="8"/>
      <c r="M2" s="6" t="s">
        <v>39</v>
      </c>
      <c r="N2" s="6" t="s">
        <v>15</v>
      </c>
      <c r="O2" s="6" t="s">
        <v>12</v>
      </c>
      <c r="P2" s="8"/>
      <c r="Q2" s="6" t="s">
        <v>39</v>
      </c>
      <c r="R2" s="6" t="s">
        <v>15</v>
      </c>
      <c r="S2" s="6" t="s">
        <v>12</v>
      </c>
      <c r="T2" s="8"/>
      <c r="U2" s="15" t="s">
        <v>40</v>
      </c>
      <c r="V2" s="6" t="s">
        <v>15</v>
      </c>
      <c r="W2" s="6" t="s">
        <v>12</v>
      </c>
      <c r="X2" s="8"/>
      <c r="Z2" s="6" t="s">
        <v>15</v>
      </c>
      <c r="AA2" s="6" t="s">
        <v>12</v>
      </c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1" customFormat="1" ht="15">
      <c r="A3" s="32"/>
      <c r="B3" s="1">
        <v>21.883333333333336</v>
      </c>
      <c r="C3" s="1">
        <v>3.045926241173048</v>
      </c>
      <c r="D3"/>
      <c r="E3" s="6">
        <v>5</v>
      </c>
      <c r="F3" s="8">
        <v>235.66666666666666</v>
      </c>
      <c r="G3" s="8">
        <v>14.17979783588831</v>
      </c>
      <c r="H3" s="8"/>
      <c r="I3" s="7">
        <v>2</v>
      </c>
      <c r="J3" s="5">
        <v>111.83333333333333</v>
      </c>
      <c r="K3" s="5">
        <v>6.11282804164044</v>
      </c>
      <c r="L3" s="8"/>
      <c r="M3" s="7">
        <v>2</v>
      </c>
      <c r="N3" s="1">
        <v>7.716666666666666</v>
      </c>
      <c r="O3" s="1">
        <v>3.3168760402925352</v>
      </c>
      <c r="P3" s="8"/>
      <c r="Q3" s="7">
        <v>2</v>
      </c>
      <c r="R3" s="1">
        <v>10.333333333333334</v>
      </c>
      <c r="S3" s="1">
        <v>3.4880749227427263</v>
      </c>
      <c r="T3" s="8"/>
      <c r="U3" s="6" t="s">
        <v>30</v>
      </c>
      <c r="V3" s="1">
        <v>256.94444444444446</v>
      </c>
      <c r="W3" s="1">
        <v>15.264216203142956</v>
      </c>
      <c r="X3" s="8"/>
      <c r="Y3" s="6" t="s">
        <v>33</v>
      </c>
      <c r="Z3" s="1">
        <v>30</v>
      </c>
      <c r="AA3" s="1">
        <v>13.038404810405298</v>
      </c>
      <c r="AB3" s="8"/>
      <c r="AC3" s="23"/>
      <c r="AD3" s="23"/>
      <c r="AE3" s="23"/>
      <c r="AF3" s="8"/>
      <c r="AG3" s="8"/>
      <c r="AH3" s="8"/>
      <c r="AI3" s="8"/>
      <c r="AJ3" s="8"/>
      <c r="AK3" s="8"/>
    </row>
    <row r="4" spans="1:37" s="1" customFormat="1" ht="15">
      <c r="A4" s="36"/>
      <c r="D4"/>
      <c r="E4" s="6">
        <v>15</v>
      </c>
      <c r="F4" s="8">
        <v>169.16666666666666</v>
      </c>
      <c r="G4" s="8">
        <v>11.686174167222932</v>
      </c>
      <c r="H4" s="8"/>
      <c r="I4" s="7">
        <v>8</v>
      </c>
      <c r="J4" s="1">
        <v>77.16666666666667</v>
      </c>
      <c r="K4" s="8">
        <v>6.675827039900536</v>
      </c>
      <c r="L4" s="8"/>
      <c r="M4" s="7">
        <v>8</v>
      </c>
      <c r="N4" s="1">
        <v>20.5</v>
      </c>
      <c r="O4" s="1">
        <v>4.505552130427524</v>
      </c>
      <c r="P4" s="8"/>
      <c r="Q4" s="7">
        <v>8</v>
      </c>
      <c r="R4" s="1">
        <v>26.5</v>
      </c>
      <c r="S4" s="1">
        <v>4.898979485566356</v>
      </c>
      <c r="T4" s="8"/>
      <c r="U4" s="6" t="s">
        <v>31</v>
      </c>
      <c r="V4" s="1">
        <v>2709.6666666666665</v>
      </c>
      <c r="W4" s="1">
        <v>310.1462020832549</v>
      </c>
      <c r="X4" s="8"/>
      <c r="Y4" s="6" t="s">
        <v>14</v>
      </c>
      <c r="Z4" s="1">
        <v>50</v>
      </c>
      <c r="AB4" s="8"/>
      <c r="AC4" s="23"/>
      <c r="AD4" s="23"/>
      <c r="AE4" s="23"/>
      <c r="AF4" s="8"/>
      <c r="AG4" s="8"/>
      <c r="AH4" s="8"/>
      <c r="AI4" s="8"/>
      <c r="AJ4" s="8"/>
      <c r="AK4" s="8"/>
    </row>
    <row r="5" spans="4:37" s="1" customFormat="1" ht="15">
      <c r="D5"/>
      <c r="E5" s="6">
        <v>30</v>
      </c>
      <c r="F5" s="8">
        <v>142.66666666666666</v>
      </c>
      <c r="G5" s="8">
        <v>9.395034149308117</v>
      </c>
      <c r="H5" s="8"/>
      <c r="I5" s="7">
        <v>24</v>
      </c>
      <c r="J5" s="1">
        <v>58.666666666666664</v>
      </c>
      <c r="K5" s="8">
        <v>6.501281924871926</v>
      </c>
      <c r="L5" s="8"/>
      <c r="M5" s="7">
        <v>24</v>
      </c>
      <c r="N5" s="1">
        <v>8.666666666666666</v>
      </c>
      <c r="O5" s="1">
        <v>3.9327683210006996</v>
      </c>
      <c r="P5" s="8"/>
      <c r="Q5" s="7">
        <v>24</v>
      </c>
      <c r="R5" s="1">
        <v>11.75</v>
      </c>
      <c r="S5" s="1">
        <v>5.880051020186815</v>
      </c>
      <c r="T5" s="8"/>
      <c r="U5" s="6" t="s">
        <v>57</v>
      </c>
      <c r="V5" s="1">
        <v>2966.6111111111113</v>
      </c>
      <c r="W5" s="2">
        <v>325.30444999290523</v>
      </c>
      <c r="X5" s="8"/>
      <c r="Y5" s="6" t="s">
        <v>13</v>
      </c>
      <c r="Z5" s="1">
        <v>15</v>
      </c>
      <c r="AB5" s="8"/>
      <c r="AC5" s="23"/>
      <c r="AD5" s="23"/>
      <c r="AE5" s="23"/>
      <c r="AF5" s="8"/>
      <c r="AG5" s="8"/>
      <c r="AH5" s="8"/>
      <c r="AI5" s="8"/>
      <c r="AJ5" s="8"/>
      <c r="AK5" s="8"/>
    </row>
    <row r="6" spans="4:37" s="1" customFormat="1" ht="15">
      <c r="D6"/>
      <c r="E6" s="6">
        <v>45</v>
      </c>
      <c r="F6" s="8">
        <v>129.83333333333334</v>
      </c>
      <c r="G6" s="8">
        <v>6.431692364118925</v>
      </c>
      <c r="H6" s="8"/>
      <c r="I6" s="7">
        <v>48</v>
      </c>
      <c r="J6" s="1">
        <v>29.333333333333332</v>
      </c>
      <c r="K6" s="1">
        <v>7.501111028818771</v>
      </c>
      <c r="L6" s="8"/>
      <c r="M6" s="7">
        <v>48</v>
      </c>
      <c r="N6" s="1">
        <v>3.6666666666666665</v>
      </c>
      <c r="O6" s="1">
        <v>1.751190071541826</v>
      </c>
      <c r="P6" s="8"/>
      <c r="Q6" s="7">
        <v>48</v>
      </c>
      <c r="R6" s="8">
        <v>4.25</v>
      </c>
      <c r="S6" s="1">
        <v>0.758287544405155</v>
      </c>
      <c r="T6" s="8"/>
      <c r="U6" s="6" t="s">
        <v>1</v>
      </c>
      <c r="V6" s="1">
        <v>465.98333333333335</v>
      </c>
      <c r="W6" s="1">
        <v>158.23388280221977</v>
      </c>
      <c r="X6" s="8"/>
      <c r="AB6" s="8"/>
      <c r="AC6" s="23"/>
      <c r="AD6" s="23"/>
      <c r="AE6" s="23"/>
      <c r="AF6" s="8"/>
      <c r="AG6" s="8"/>
      <c r="AH6" s="8"/>
      <c r="AI6" s="8"/>
      <c r="AJ6" s="8"/>
      <c r="AK6" s="8"/>
    </row>
    <row r="7" spans="1:37" s="1" customFormat="1" ht="15">
      <c r="A7" s="8"/>
      <c r="B7" s="8"/>
      <c r="C7" s="8"/>
      <c r="D7" s="23"/>
      <c r="E7" s="6">
        <v>60</v>
      </c>
      <c r="F7" s="1">
        <v>124.83333333333333</v>
      </c>
      <c r="G7" s="1">
        <v>7.730890418746452</v>
      </c>
      <c r="H7" s="8"/>
      <c r="L7" s="8"/>
      <c r="P7" s="8"/>
      <c r="T7" s="8"/>
      <c r="U7" s="6" t="s">
        <v>2</v>
      </c>
      <c r="V7" s="1">
        <v>608.5</v>
      </c>
      <c r="W7" s="1">
        <v>187.7570238366597</v>
      </c>
      <c r="X7" s="8"/>
      <c r="AB7" s="8"/>
      <c r="AC7" s="23"/>
      <c r="AD7" s="23"/>
      <c r="AE7" s="23"/>
      <c r="AF7" s="8"/>
      <c r="AG7" s="8"/>
      <c r="AH7" s="8"/>
      <c r="AI7" s="8"/>
      <c r="AJ7" s="8"/>
      <c r="AK7" s="8"/>
    </row>
    <row r="8" spans="1:37" s="1" customFormat="1" ht="15">
      <c r="A8" s="27" t="s">
        <v>52</v>
      </c>
      <c r="D8"/>
      <c r="E8" s="6">
        <v>120</v>
      </c>
      <c r="F8" s="5">
        <v>111.83333333333333</v>
      </c>
      <c r="G8" s="5">
        <v>6.11282804164044</v>
      </c>
      <c r="H8" s="8"/>
      <c r="I8" s="9" t="s">
        <v>10</v>
      </c>
      <c r="J8" s="5" t="s">
        <v>32</v>
      </c>
      <c r="K8" s="9"/>
      <c r="L8" s="21"/>
      <c r="M8" s="9"/>
      <c r="N8" s="5" t="s">
        <v>44</v>
      </c>
      <c r="O8" s="5"/>
      <c r="P8" s="8"/>
      <c r="Q8" s="9"/>
      <c r="R8" s="9" t="s">
        <v>45</v>
      </c>
      <c r="S8" s="9"/>
      <c r="T8" s="21"/>
      <c r="X8" s="8"/>
      <c r="AB8" s="8"/>
      <c r="AC8" s="23"/>
      <c r="AD8" s="23"/>
      <c r="AE8" s="23"/>
      <c r="AF8" s="8"/>
      <c r="AG8" s="8"/>
      <c r="AH8" s="8"/>
      <c r="AI8" s="8"/>
      <c r="AJ8" s="8"/>
      <c r="AK8" s="8"/>
    </row>
    <row r="9" spans="1:37" s="1" customFormat="1" ht="15">
      <c r="A9" s="27" t="s">
        <v>58</v>
      </c>
      <c r="D9"/>
      <c r="H9" s="8"/>
      <c r="I9" s="9" t="s">
        <v>9</v>
      </c>
      <c r="J9" s="9"/>
      <c r="K9" s="9"/>
      <c r="L9" s="21"/>
      <c r="M9" s="9"/>
      <c r="N9" s="9"/>
      <c r="O9" s="9"/>
      <c r="P9" s="21"/>
      <c r="Q9" s="9"/>
      <c r="R9" s="5"/>
      <c r="S9" s="5"/>
      <c r="T9" s="8"/>
      <c r="X9" s="8"/>
      <c r="Y9" s="8"/>
      <c r="AA9" s="8"/>
      <c r="AB9" s="8"/>
      <c r="AC9" s="23"/>
      <c r="AD9" s="23"/>
      <c r="AE9" s="23"/>
      <c r="AF9" s="8"/>
      <c r="AG9" s="8"/>
      <c r="AH9" s="8"/>
      <c r="AI9" s="8"/>
      <c r="AJ9" s="8"/>
      <c r="AK9" s="8"/>
    </row>
    <row r="10" spans="4:37" s="1" customFormat="1" ht="15.75" customHeight="1">
      <c r="D10"/>
      <c r="F10" s="8"/>
      <c r="G10" s="11"/>
      <c r="H10" s="8"/>
      <c r="J10" s="2"/>
      <c r="L10" s="8"/>
      <c r="P10" s="8"/>
      <c r="S10" s="2"/>
      <c r="T10" s="8"/>
      <c r="U10" s="2"/>
      <c r="V10" s="2"/>
      <c r="X10" s="8"/>
      <c r="Y10" s="8"/>
      <c r="AB10" s="8"/>
      <c r="AC10" s="23"/>
      <c r="AD10" s="23"/>
      <c r="AE10" s="23"/>
      <c r="AF10" s="8"/>
      <c r="AG10" s="8"/>
      <c r="AH10" s="8"/>
      <c r="AI10" s="8"/>
      <c r="AJ10" s="8"/>
      <c r="AK10" s="8"/>
    </row>
    <row r="11" spans="4:37" s="2" customFormat="1" ht="15">
      <c r="D11"/>
      <c r="E11" s="10" t="s">
        <v>17</v>
      </c>
      <c r="F11" s="8"/>
      <c r="G11" s="20"/>
      <c r="H11" s="11"/>
      <c r="R11" s="1"/>
      <c r="S11" s="11"/>
      <c r="V11" s="1"/>
      <c r="W11" s="1"/>
      <c r="X11" s="11"/>
      <c r="AB11" s="11"/>
      <c r="AC11" s="11"/>
      <c r="AD11" s="11"/>
      <c r="AE11" s="11"/>
      <c r="AF11" s="8"/>
      <c r="AG11" s="11"/>
      <c r="AH11" s="8"/>
      <c r="AI11" s="11"/>
      <c r="AJ11" s="8"/>
      <c r="AK11" s="11"/>
    </row>
    <row r="12" spans="4:37" s="2" customFormat="1" ht="15">
      <c r="D12"/>
      <c r="E12" s="11"/>
      <c r="F12" s="8"/>
      <c r="G12" s="20"/>
      <c r="H12" s="11"/>
      <c r="I12" s="11"/>
      <c r="J12" s="8"/>
      <c r="X12" s="11"/>
      <c r="AA12" s="1"/>
      <c r="AC12" s="11"/>
      <c r="AD12" s="11"/>
      <c r="AE12" s="11"/>
      <c r="AF12" s="11"/>
      <c r="AG12" s="11"/>
      <c r="AH12" s="8"/>
      <c r="AI12" s="20"/>
      <c r="AJ12" s="8"/>
      <c r="AK12" s="11"/>
    </row>
    <row r="13" spans="1:37" s="1" customFormat="1" ht="15">
      <c r="A13" s="2"/>
      <c r="B13" s="2"/>
      <c r="C13" s="2"/>
      <c r="D13"/>
      <c r="H13" s="8"/>
      <c r="L13" s="8"/>
      <c r="P13" s="8"/>
      <c r="T13" s="8"/>
      <c r="X13" s="8"/>
      <c r="AB13" s="8"/>
      <c r="AC13" s="23"/>
      <c r="AD13" s="23"/>
      <c r="AE13" s="23"/>
      <c r="AF13" s="8"/>
      <c r="AG13" s="8"/>
      <c r="AH13" s="8"/>
      <c r="AI13" s="8"/>
      <c r="AJ13" s="8"/>
      <c r="AK13" s="8"/>
    </row>
    <row r="14" spans="1:37" s="1" customFormat="1" ht="15">
      <c r="A14" s="34"/>
      <c r="B14" s="34"/>
      <c r="C14" s="34"/>
      <c r="D14"/>
      <c r="H14" s="8"/>
      <c r="L14" s="8"/>
      <c r="P14" s="8"/>
      <c r="T14" s="8"/>
      <c r="X14" s="8"/>
      <c r="AB14" s="8"/>
      <c r="AC14" s="23"/>
      <c r="AD14" s="23"/>
      <c r="AE14" s="23"/>
      <c r="AF14" s="8"/>
      <c r="AG14" s="8"/>
      <c r="AH14" s="8"/>
      <c r="AI14" s="8"/>
      <c r="AJ14" s="8"/>
      <c r="AK14" s="8"/>
    </row>
    <row r="28" spans="1:3" ht="15">
      <c r="A28" s="37"/>
      <c r="B28" s="37"/>
      <c r="C28" s="37"/>
    </row>
    <row r="29" spans="1:3" ht="15">
      <c r="A29" s="37"/>
      <c r="B29" s="37"/>
      <c r="C29" s="37"/>
    </row>
    <row r="30" spans="1:3" ht="15">
      <c r="A30" s="37"/>
      <c r="B30" s="37"/>
      <c r="C30" s="37"/>
    </row>
    <row r="31" spans="1:3" ht="15">
      <c r="A31" s="37"/>
      <c r="B31" s="37"/>
      <c r="C31" s="37"/>
    </row>
    <row r="32" spans="1:3" ht="15">
      <c r="A32" s="37"/>
      <c r="B32" s="37"/>
      <c r="C32" s="37"/>
    </row>
    <row r="33" spans="1:3" ht="15">
      <c r="A33" s="37"/>
      <c r="B33" s="37"/>
      <c r="C33" s="37"/>
    </row>
    <row r="34" spans="1:3" ht="15">
      <c r="A34" s="37"/>
      <c r="B34" s="37"/>
      <c r="C34" s="37"/>
    </row>
    <row r="35" spans="1:3" ht="15">
      <c r="A35" s="37"/>
      <c r="B35" s="37"/>
      <c r="C35" s="37"/>
    </row>
    <row r="36" spans="1:3" ht="15">
      <c r="A36" s="37"/>
      <c r="B36" s="37"/>
      <c r="C36" s="37"/>
    </row>
    <row r="37" spans="1:3" ht="15">
      <c r="A37" s="37"/>
      <c r="B37" s="37"/>
      <c r="C37" s="37"/>
    </row>
    <row r="38" spans="1:3" ht="15">
      <c r="A38" s="37"/>
      <c r="B38" s="37"/>
      <c r="C38" s="3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8515625" style="1" customWidth="1"/>
    <col min="2" max="2" width="18.8515625" style="1" customWidth="1"/>
    <col min="3" max="3" width="32.140625" style="1" customWidth="1"/>
    <col min="4" max="4" width="11.00390625" style="1" customWidth="1"/>
    <col min="5" max="5" width="14.28125" style="1" customWidth="1"/>
    <col min="6" max="6" width="11.00390625" style="1" customWidth="1"/>
    <col min="7" max="7" width="11.28125" style="1" customWidth="1"/>
    <col min="8" max="8" width="16.57421875" style="1" customWidth="1"/>
    <col min="9" max="9" width="13.140625" style="1" customWidth="1"/>
    <col min="10" max="10" width="15.7109375" style="1" customWidth="1"/>
    <col min="11" max="11" width="18.421875" style="8" customWidth="1"/>
    <col min="12" max="12" width="21.421875" style="1" customWidth="1"/>
    <col min="13" max="13" width="17.140625" style="1" customWidth="1"/>
    <col min="14" max="14" width="29.7109375" style="1" customWidth="1"/>
    <col min="15" max="16" width="9.140625" style="1" customWidth="1"/>
    <col min="17" max="17" width="15.28125" style="1" customWidth="1"/>
    <col min="18" max="18" width="13.421875" style="1" customWidth="1"/>
    <col min="19" max="19" width="12.421875" style="8" customWidth="1"/>
    <col min="20" max="20" width="21.28125" style="1" customWidth="1"/>
    <col min="21" max="21" width="16.57421875" style="1" customWidth="1"/>
    <col min="22" max="24" width="9.140625" style="1" customWidth="1"/>
    <col min="25" max="25" width="12.421875" style="1" customWidth="1"/>
    <col min="26" max="26" width="13.140625" style="1" customWidth="1"/>
    <col min="27" max="27" width="9.140625" style="8" customWidth="1"/>
    <col min="28" max="28" width="21.8515625" style="1" customWidth="1"/>
    <col min="29" max="29" width="15.421875" style="1" customWidth="1"/>
    <col min="30" max="31" width="9.140625" style="1" customWidth="1"/>
    <col min="32" max="32" width="8.8515625" style="1" customWidth="1"/>
    <col min="33" max="33" width="14.57421875" style="1" customWidth="1"/>
    <col min="34" max="34" width="15.28125" style="1" customWidth="1"/>
    <col min="35" max="35" width="9.140625" style="8" customWidth="1"/>
    <col min="36" max="36" width="22.7109375" style="1" customWidth="1"/>
    <col min="37" max="37" width="13.7109375" style="1" customWidth="1"/>
    <col min="38" max="55" width="9.140625" style="8" customWidth="1"/>
    <col min="56" max="16384" width="9.140625" style="1" customWidth="1"/>
  </cols>
  <sheetData>
    <row r="1" spans="1:60" s="5" customFormat="1" ht="15">
      <c r="A1" s="5" t="s">
        <v>62</v>
      </c>
      <c r="B1" s="5" t="s">
        <v>0</v>
      </c>
      <c r="C1" s="5" t="s">
        <v>28</v>
      </c>
      <c r="K1" s="8"/>
      <c r="M1" s="5" t="s">
        <v>0</v>
      </c>
      <c r="N1" s="5" t="s">
        <v>25</v>
      </c>
      <c r="S1" s="8"/>
      <c r="U1" s="5" t="s">
        <v>1</v>
      </c>
      <c r="AA1" s="8"/>
      <c r="AC1" s="5" t="s">
        <v>2</v>
      </c>
      <c r="AI1" s="8"/>
      <c r="AK1" s="5" t="s">
        <v>4</v>
      </c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2:60" s="6" customFormat="1" ht="15">
      <c r="B2" s="6" t="s">
        <v>33</v>
      </c>
      <c r="K2" s="8"/>
      <c r="M2" s="6" t="s">
        <v>33</v>
      </c>
      <c r="S2" s="8"/>
      <c r="U2" s="6" t="s">
        <v>33</v>
      </c>
      <c r="AA2" s="8"/>
      <c r="AC2" s="6" t="s">
        <v>33</v>
      </c>
      <c r="AI2" s="8"/>
      <c r="AK2" s="6" t="s">
        <v>33</v>
      </c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s="12" customFormat="1" ht="15">
      <c r="A3" s="12" t="s">
        <v>34</v>
      </c>
      <c r="B3" s="12" t="s">
        <v>20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5</v>
      </c>
      <c r="H3" s="12" t="s">
        <v>36</v>
      </c>
      <c r="I3" s="12" t="s">
        <v>37</v>
      </c>
      <c r="K3" s="8"/>
      <c r="L3" s="12" t="s">
        <v>34</v>
      </c>
      <c r="M3" s="12" t="s">
        <v>5</v>
      </c>
      <c r="N3" s="12" t="s">
        <v>6</v>
      </c>
      <c r="O3" s="12" t="s">
        <v>7</v>
      </c>
      <c r="P3" s="12" t="s">
        <v>8</v>
      </c>
      <c r="Q3" s="5" t="s">
        <v>19</v>
      </c>
      <c r="R3" s="12" t="s">
        <v>37</v>
      </c>
      <c r="S3" s="8"/>
      <c r="T3" s="12" t="s">
        <v>34</v>
      </c>
      <c r="U3" s="12" t="s">
        <v>5</v>
      </c>
      <c r="V3" s="12" t="s">
        <v>6</v>
      </c>
      <c r="W3" s="12" t="s">
        <v>7</v>
      </c>
      <c r="X3" s="12" t="s">
        <v>8</v>
      </c>
      <c r="Y3" s="5" t="s">
        <v>16</v>
      </c>
      <c r="Z3" s="12" t="s">
        <v>37</v>
      </c>
      <c r="AA3" s="8"/>
      <c r="AB3" s="12" t="s">
        <v>34</v>
      </c>
      <c r="AC3" s="12" t="s">
        <v>5</v>
      </c>
      <c r="AD3" s="12" t="s">
        <v>6</v>
      </c>
      <c r="AE3" s="12" t="s">
        <v>7</v>
      </c>
      <c r="AF3" s="12" t="s">
        <v>8</v>
      </c>
      <c r="AG3" s="5" t="s">
        <v>16</v>
      </c>
      <c r="AH3" s="12" t="s">
        <v>37</v>
      </c>
      <c r="AI3" s="8"/>
      <c r="AJ3" s="12" t="s">
        <v>34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15">
      <c r="A4" s="7">
        <v>1</v>
      </c>
      <c r="B4" s="1">
        <v>227</v>
      </c>
      <c r="C4" s="1">
        <v>162</v>
      </c>
      <c r="D4" s="1">
        <v>137</v>
      </c>
      <c r="E4" s="1">
        <v>126</v>
      </c>
      <c r="F4" s="1">
        <v>122</v>
      </c>
      <c r="G4" s="1">
        <v>110</v>
      </c>
      <c r="H4" s="1">
        <v>14980</v>
      </c>
      <c r="I4" s="1">
        <f aca="true" t="shared" si="0" ref="I4:I9">(H4/J4)</f>
        <v>249.66666666666666</v>
      </c>
      <c r="J4" s="1">
        <v>60</v>
      </c>
      <c r="L4" s="7">
        <v>1</v>
      </c>
      <c r="M4" s="1">
        <v>110</v>
      </c>
      <c r="N4" s="1">
        <v>74</v>
      </c>
      <c r="O4" s="1">
        <v>56</v>
      </c>
      <c r="P4" s="1">
        <v>25</v>
      </c>
      <c r="Q4" s="13">
        <f aca="true" t="shared" si="1" ref="Q4:Q9">1-(O4/M4)</f>
        <v>0.49090909090909096</v>
      </c>
      <c r="R4" s="1">
        <v>2564</v>
      </c>
      <c r="S4" s="11"/>
      <c r="T4" s="7">
        <v>1</v>
      </c>
      <c r="U4" s="1">
        <v>6</v>
      </c>
      <c r="V4" s="1">
        <v>18</v>
      </c>
      <c r="W4" s="1">
        <v>7</v>
      </c>
      <c r="X4" s="1">
        <v>3</v>
      </c>
      <c r="Y4" s="13">
        <f aca="true" t="shared" si="2" ref="Y4:Y9">1-(W4/V4)</f>
        <v>0.6111111111111112</v>
      </c>
      <c r="Z4" s="8">
        <v>392</v>
      </c>
      <c r="AB4" s="7">
        <v>1</v>
      </c>
      <c r="AC4" s="1">
        <v>9</v>
      </c>
      <c r="AD4" s="1">
        <v>25.5</v>
      </c>
      <c r="AE4" s="1">
        <v>9</v>
      </c>
      <c r="AF4" s="1">
        <v>4</v>
      </c>
      <c r="AG4" s="13">
        <f aca="true" t="shared" si="3" ref="AG4:AG9">1-(AE4/AD4)</f>
        <v>0.6470588235294117</v>
      </c>
      <c r="AH4" s="1">
        <v>535.5</v>
      </c>
      <c r="AI4" s="11"/>
      <c r="AJ4" s="7">
        <v>1</v>
      </c>
      <c r="AK4" s="1">
        <v>40</v>
      </c>
      <c r="BD4" s="8"/>
      <c r="BE4" s="8"/>
      <c r="BF4" s="8"/>
      <c r="BG4" s="8"/>
      <c r="BH4" s="8"/>
    </row>
    <row r="5" spans="1:60" ht="15">
      <c r="A5" s="7">
        <v>2</v>
      </c>
      <c r="B5" s="1">
        <v>256</v>
      </c>
      <c r="C5" s="1">
        <v>188</v>
      </c>
      <c r="D5" s="1">
        <v>155</v>
      </c>
      <c r="E5" s="1">
        <v>139</v>
      </c>
      <c r="F5" s="1">
        <v>134</v>
      </c>
      <c r="G5" s="1">
        <v>121</v>
      </c>
      <c r="H5" s="1">
        <v>16695</v>
      </c>
      <c r="I5" s="1">
        <f t="shared" si="0"/>
        <v>278.25</v>
      </c>
      <c r="J5" s="1">
        <v>60</v>
      </c>
      <c r="L5" s="7">
        <v>2</v>
      </c>
      <c r="M5" s="1">
        <v>121</v>
      </c>
      <c r="N5" s="1">
        <v>86</v>
      </c>
      <c r="O5" s="1">
        <v>68</v>
      </c>
      <c r="P5" s="1">
        <v>41</v>
      </c>
      <c r="Q5" s="13">
        <f t="shared" si="1"/>
        <v>0.4380165289256198</v>
      </c>
      <c r="R5" s="1">
        <v>3161</v>
      </c>
      <c r="S5" s="11"/>
      <c r="T5" s="7">
        <v>2</v>
      </c>
      <c r="U5" s="1">
        <v>13</v>
      </c>
      <c r="V5" s="1">
        <v>27</v>
      </c>
      <c r="W5" s="1">
        <v>15</v>
      </c>
      <c r="X5" s="1">
        <v>6</v>
      </c>
      <c r="Y5" s="13">
        <f t="shared" si="2"/>
        <v>0.4444444444444444</v>
      </c>
      <c r="Z5" s="8">
        <v>708</v>
      </c>
      <c r="AB5" s="7">
        <v>2</v>
      </c>
      <c r="AC5" s="1">
        <v>15</v>
      </c>
      <c r="AD5" s="1">
        <v>33</v>
      </c>
      <c r="AE5" s="1">
        <v>21</v>
      </c>
      <c r="AF5" s="1">
        <v>4.5</v>
      </c>
      <c r="AG5" s="13">
        <f t="shared" si="3"/>
        <v>0.36363636363636365</v>
      </c>
      <c r="AH5" s="1">
        <v>882</v>
      </c>
      <c r="AI5" s="11"/>
      <c r="AJ5" s="7">
        <v>2</v>
      </c>
      <c r="AK5" s="1">
        <v>15</v>
      </c>
      <c r="BD5" s="8"/>
      <c r="BE5" s="8"/>
      <c r="BF5" s="8"/>
      <c r="BG5" s="8"/>
      <c r="BH5" s="8"/>
    </row>
    <row r="6" spans="1:60" ht="15">
      <c r="A6" s="7">
        <v>3</v>
      </c>
      <c r="B6" s="1">
        <v>216</v>
      </c>
      <c r="C6" s="1">
        <v>154</v>
      </c>
      <c r="D6" s="1">
        <v>129</v>
      </c>
      <c r="E6" s="1">
        <v>121</v>
      </c>
      <c r="F6" s="1">
        <v>114</v>
      </c>
      <c r="G6" s="1">
        <v>104</v>
      </c>
      <c r="H6" s="1">
        <v>14150</v>
      </c>
      <c r="I6" s="1">
        <f t="shared" si="0"/>
        <v>235.83333333333334</v>
      </c>
      <c r="J6" s="1">
        <v>60</v>
      </c>
      <c r="L6" s="7">
        <v>3</v>
      </c>
      <c r="M6" s="1">
        <v>104</v>
      </c>
      <c r="N6" s="1">
        <v>67</v>
      </c>
      <c r="O6" s="1">
        <v>49</v>
      </c>
      <c r="P6" s="1">
        <v>19</v>
      </c>
      <c r="Q6" s="13">
        <f t="shared" si="1"/>
        <v>0.5288461538461539</v>
      </c>
      <c r="R6" s="1">
        <v>2257</v>
      </c>
      <c r="S6" s="11"/>
      <c r="T6" s="7">
        <v>3</v>
      </c>
      <c r="U6" s="1">
        <v>3</v>
      </c>
      <c r="V6" s="1">
        <v>14</v>
      </c>
      <c r="W6" s="1">
        <v>3</v>
      </c>
      <c r="X6" s="1">
        <v>1</v>
      </c>
      <c r="Y6" s="13">
        <f t="shared" si="2"/>
        <v>0.7857142857142857</v>
      </c>
      <c r="Z6" s="8">
        <v>235</v>
      </c>
      <c r="AB6" s="7">
        <v>3</v>
      </c>
      <c r="AC6" s="1">
        <v>4.5</v>
      </c>
      <c r="AD6" s="1">
        <v>18</v>
      </c>
      <c r="AE6" s="1">
        <v>3</v>
      </c>
      <c r="AF6" s="1">
        <v>3</v>
      </c>
      <c r="AG6" s="13">
        <f t="shared" si="3"/>
        <v>0.8333333333333334</v>
      </c>
      <c r="AH6" s="1">
        <v>307.5</v>
      </c>
      <c r="AI6" s="11"/>
      <c r="AJ6" s="7">
        <v>3</v>
      </c>
      <c r="AK6" s="1">
        <v>50</v>
      </c>
      <c r="BD6" s="8"/>
      <c r="BE6" s="8"/>
      <c r="BF6" s="8"/>
      <c r="BG6" s="8"/>
      <c r="BH6" s="8"/>
    </row>
    <row r="7" spans="1:37" ht="15">
      <c r="A7" s="7">
        <v>4</v>
      </c>
      <c r="B7" s="1">
        <v>241</v>
      </c>
      <c r="C7" s="1">
        <v>173</v>
      </c>
      <c r="D7" s="1">
        <v>148</v>
      </c>
      <c r="E7" s="1">
        <v>132</v>
      </c>
      <c r="F7" s="1">
        <v>129</v>
      </c>
      <c r="G7" s="1">
        <v>115</v>
      </c>
      <c r="H7" s="1">
        <v>15855</v>
      </c>
      <c r="I7" s="1">
        <f t="shared" si="0"/>
        <v>264.25</v>
      </c>
      <c r="J7" s="1">
        <v>60</v>
      </c>
      <c r="L7" s="7">
        <v>4</v>
      </c>
      <c r="M7" s="1">
        <v>115</v>
      </c>
      <c r="N7" s="1">
        <v>79</v>
      </c>
      <c r="O7" s="1">
        <v>61</v>
      </c>
      <c r="P7" s="1">
        <v>32</v>
      </c>
      <c r="Q7" s="13">
        <f t="shared" si="1"/>
        <v>0.4695652173913043</v>
      </c>
      <c r="R7" s="1">
        <v>2818</v>
      </c>
      <c r="T7" s="7">
        <v>4</v>
      </c>
      <c r="U7" s="1">
        <v>8</v>
      </c>
      <c r="V7" s="1">
        <v>22</v>
      </c>
      <c r="W7" s="1">
        <v>9</v>
      </c>
      <c r="X7" s="1">
        <v>4</v>
      </c>
      <c r="Y7" s="13">
        <f t="shared" si="2"/>
        <v>0.5909090909090908</v>
      </c>
      <c r="Z7" s="1">
        <v>494</v>
      </c>
      <c r="AB7" s="7">
        <v>4</v>
      </c>
      <c r="AC7" s="1">
        <v>12</v>
      </c>
      <c r="AD7" s="1">
        <v>28.5</v>
      </c>
      <c r="AE7" s="1">
        <v>13.5</v>
      </c>
      <c r="AF7" s="1">
        <v>5</v>
      </c>
      <c r="AG7" s="13">
        <f t="shared" si="3"/>
        <v>0.5263157894736843</v>
      </c>
      <c r="AH7" s="1">
        <v>679.5</v>
      </c>
      <c r="AJ7" s="7">
        <v>4</v>
      </c>
      <c r="AK7" s="1">
        <v>20</v>
      </c>
    </row>
    <row r="8" spans="1:60" ht="15">
      <c r="A8" s="7">
        <v>5</v>
      </c>
      <c r="B8" s="1">
        <v>244</v>
      </c>
      <c r="C8" s="1">
        <v>173</v>
      </c>
      <c r="D8" s="1">
        <v>148</v>
      </c>
      <c r="E8" s="1">
        <v>134</v>
      </c>
      <c r="F8" s="1">
        <v>131</v>
      </c>
      <c r="G8" s="1">
        <v>114</v>
      </c>
      <c r="H8" s="1">
        <v>15945</v>
      </c>
      <c r="I8" s="1">
        <f t="shared" si="0"/>
        <v>265.75</v>
      </c>
      <c r="J8" s="1">
        <v>60</v>
      </c>
      <c r="L8" s="7">
        <v>5</v>
      </c>
      <c r="M8" s="1">
        <v>114</v>
      </c>
      <c r="N8" s="1">
        <v>82</v>
      </c>
      <c r="O8" s="1">
        <v>62</v>
      </c>
      <c r="P8" s="1">
        <v>32</v>
      </c>
      <c r="Q8" s="13">
        <f t="shared" si="1"/>
        <v>0.45614035087719296</v>
      </c>
      <c r="R8" s="1">
        <v>2868</v>
      </c>
      <c r="S8" s="11"/>
      <c r="T8" s="7">
        <v>5</v>
      </c>
      <c r="U8" s="1">
        <v>9</v>
      </c>
      <c r="V8" s="1">
        <v>23</v>
      </c>
      <c r="W8" s="1">
        <v>10</v>
      </c>
      <c r="X8" s="1">
        <v>5</v>
      </c>
      <c r="Y8" s="13">
        <f t="shared" si="2"/>
        <v>0.5652173913043479</v>
      </c>
      <c r="Z8" s="8">
        <v>540</v>
      </c>
      <c r="AB8" s="7">
        <v>5</v>
      </c>
      <c r="AC8" s="1">
        <v>10.5</v>
      </c>
      <c r="AD8" s="1">
        <v>27</v>
      </c>
      <c r="AE8" s="1">
        <v>12</v>
      </c>
      <c r="AF8" s="1">
        <v>5</v>
      </c>
      <c r="AG8" s="13">
        <f t="shared" si="3"/>
        <v>0.5555555555555556</v>
      </c>
      <c r="AH8" s="1">
        <v>628.5</v>
      </c>
      <c r="AI8" s="11"/>
      <c r="AJ8" s="7">
        <v>5</v>
      </c>
      <c r="AK8" s="1">
        <v>25</v>
      </c>
      <c r="BD8" s="8"/>
      <c r="BE8" s="8"/>
      <c r="BF8" s="8"/>
      <c r="BG8" s="8"/>
      <c r="BH8" s="8"/>
    </row>
    <row r="9" spans="1:60" ht="15">
      <c r="A9" s="7">
        <v>6</v>
      </c>
      <c r="B9" s="1">
        <v>230</v>
      </c>
      <c r="C9" s="1">
        <v>165</v>
      </c>
      <c r="D9" s="1">
        <v>139</v>
      </c>
      <c r="E9" s="1">
        <v>127</v>
      </c>
      <c r="F9" s="1">
        <v>119</v>
      </c>
      <c r="G9" s="1">
        <v>107</v>
      </c>
      <c r="H9" s="1">
        <v>14875</v>
      </c>
      <c r="I9" s="1">
        <f t="shared" si="0"/>
        <v>247.91666666666666</v>
      </c>
      <c r="J9" s="1">
        <v>60</v>
      </c>
      <c r="L9" s="7">
        <v>6</v>
      </c>
      <c r="M9" s="1">
        <v>107</v>
      </c>
      <c r="N9" s="1">
        <v>75</v>
      </c>
      <c r="O9" s="1">
        <v>56</v>
      </c>
      <c r="P9" s="1">
        <v>27</v>
      </c>
      <c r="Q9" s="13">
        <f t="shared" si="1"/>
        <v>0.47663551401869164</v>
      </c>
      <c r="R9" s="1">
        <v>2590</v>
      </c>
      <c r="S9" s="11"/>
      <c r="T9" s="7">
        <v>6</v>
      </c>
      <c r="U9" s="1">
        <v>7.3</v>
      </c>
      <c r="V9" s="1">
        <v>19</v>
      </c>
      <c r="W9" s="1">
        <v>8</v>
      </c>
      <c r="X9" s="1">
        <v>3</v>
      </c>
      <c r="Y9" s="13">
        <f t="shared" si="2"/>
        <v>0.5789473684210527</v>
      </c>
      <c r="Z9" s="8">
        <v>426.9</v>
      </c>
      <c r="AB9" s="7">
        <v>6</v>
      </c>
      <c r="AC9" s="1">
        <v>11</v>
      </c>
      <c r="AD9" s="1">
        <v>27</v>
      </c>
      <c r="AE9" s="1">
        <v>12</v>
      </c>
      <c r="AF9" s="1">
        <v>4</v>
      </c>
      <c r="AG9" s="13">
        <f t="shared" si="3"/>
        <v>0.5555555555555556</v>
      </c>
      <c r="AH9" s="1">
        <v>618</v>
      </c>
      <c r="AI9" s="11"/>
      <c r="AJ9" s="7">
        <v>6</v>
      </c>
      <c r="AK9" s="1">
        <v>30</v>
      </c>
      <c r="BD9" s="8"/>
      <c r="BE9" s="8"/>
      <c r="BF9" s="8"/>
      <c r="BG9" s="8"/>
      <c r="BH9" s="8"/>
    </row>
    <row r="10" spans="1:55" s="5" customFormat="1" ht="15">
      <c r="A10" s="6" t="s">
        <v>15</v>
      </c>
      <c r="B10" s="5">
        <f>AVERAGE(B4:B9)</f>
        <v>235.66666666666666</v>
      </c>
      <c r="C10" s="5">
        <f aca="true" t="shared" si="4" ref="C10:I10">AVERAGE(C4:C9)</f>
        <v>169.16666666666666</v>
      </c>
      <c r="D10" s="5">
        <f t="shared" si="4"/>
        <v>142.66666666666666</v>
      </c>
      <c r="E10" s="5">
        <f t="shared" si="4"/>
        <v>129.83333333333334</v>
      </c>
      <c r="F10" s="5">
        <f t="shared" si="4"/>
        <v>124.83333333333333</v>
      </c>
      <c r="G10" s="5">
        <f t="shared" si="4"/>
        <v>111.83333333333333</v>
      </c>
      <c r="H10" s="5">
        <f t="shared" si="4"/>
        <v>15416.666666666666</v>
      </c>
      <c r="I10" s="5">
        <f t="shared" si="4"/>
        <v>256.94444444444446</v>
      </c>
      <c r="K10" s="8"/>
      <c r="L10" s="6" t="s">
        <v>15</v>
      </c>
      <c r="M10" s="5">
        <f aca="true" t="shared" si="5" ref="M10:R10">AVERAGE(M4:M9)</f>
        <v>111.83333333333333</v>
      </c>
      <c r="N10" s="5">
        <f t="shared" si="5"/>
        <v>77.16666666666667</v>
      </c>
      <c r="O10" s="5">
        <f t="shared" si="5"/>
        <v>58.666666666666664</v>
      </c>
      <c r="P10" s="5">
        <f t="shared" si="5"/>
        <v>29.333333333333332</v>
      </c>
      <c r="Q10" s="13">
        <f t="shared" si="5"/>
        <v>0.47668547599467553</v>
      </c>
      <c r="R10" s="5">
        <f t="shared" si="5"/>
        <v>2709.6666666666665</v>
      </c>
      <c r="S10" s="11"/>
      <c r="T10" s="6" t="s">
        <v>15</v>
      </c>
      <c r="U10" s="5">
        <f aca="true" t="shared" si="6" ref="U10:Z10">AVERAGE(U4:U9)</f>
        <v>7.716666666666666</v>
      </c>
      <c r="V10" s="5">
        <f t="shared" si="6"/>
        <v>20.5</v>
      </c>
      <c r="W10" s="5">
        <f t="shared" si="6"/>
        <v>8.666666666666666</v>
      </c>
      <c r="X10" s="5">
        <f t="shared" si="6"/>
        <v>3.6666666666666665</v>
      </c>
      <c r="Y10" s="13">
        <f t="shared" si="6"/>
        <v>0.5960572819840555</v>
      </c>
      <c r="Z10" s="5">
        <f t="shared" si="6"/>
        <v>465.98333333333335</v>
      </c>
      <c r="AA10" s="11"/>
      <c r="AB10" s="6" t="s">
        <v>15</v>
      </c>
      <c r="AC10" s="5">
        <f aca="true" t="shared" si="7" ref="AC10:AH10">AVERAGE(AC4:AC9)</f>
        <v>10.333333333333334</v>
      </c>
      <c r="AD10" s="5">
        <f t="shared" si="7"/>
        <v>26.5</v>
      </c>
      <c r="AE10" s="5">
        <f t="shared" si="7"/>
        <v>11.75</v>
      </c>
      <c r="AF10" s="5">
        <f t="shared" si="7"/>
        <v>4.25</v>
      </c>
      <c r="AG10" s="13">
        <f t="shared" si="7"/>
        <v>0.5802425701806507</v>
      </c>
      <c r="AH10" s="5">
        <f t="shared" si="7"/>
        <v>608.5</v>
      </c>
      <c r="AI10" s="11"/>
      <c r="AJ10" s="6" t="s">
        <v>15</v>
      </c>
      <c r="AK10" s="5">
        <f>AVERAGE(AK4:AK9)</f>
        <v>30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s="5" customFormat="1" ht="15">
      <c r="A11" s="6" t="s">
        <v>12</v>
      </c>
      <c r="B11" s="5">
        <f>STDEV(B4:B9)</f>
        <v>14.17979783588831</v>
      </c>
      <c r="C11" s="5">
        <f aca="true" t="shared" si="8" ref="C11:I11">STDEV(C4:C9)</f>
        <v>11.686174167222932</v>
      </c>
      <c r="D11" s="5">
        <f t="shared" si="8"/>
        <v>9.395034149308117</v>
      </c>
      <c r="E11" s="5">
        <f t="shared" si="8"/>
        <v>6.431692364118925</v>
      </c>
      <c r="F11" s="5">
        <f t="shared" si="8"/>
        <v>7.730890418746452</v>
      </c>
      <c r="G11" s="5">
        <f t="shared" si="8"/>
        <v>6.11282804164044</v>
      </c>
      <c r="H11" s="5">
        <f t="shared" si="8"/>
        <v>915.8529721885773</v>
      </c>
      <c r="I11" s="5">
        <f t="shared" si="8"/>
        <v>15.264216203142956</v>
      </c>
      <c r="K11" s="8"/>
      <c r="L11" s="6" t="s">
        <v>12</v>
      </c>
      <c r="M11" s="5">
        <f aca="true" t="shared" si="9" ref="M11:R11">STDEV(M4:M9)</f>
        <v>6.11282804164044</v>
      </c>
      <c r="N11" s="5">
        <f t="shared" si="9"/>
        <v>6.675827039900536</v>
      </c>
      <c r="O11" s="5">
        <f t="shared" si="9"/>
        <v>6.501281924871926</v>
      </c>
      <c r="P11" s="5">
        <f t="shared" si="9"/>
        <v>7.501111028818771</v>
      </c>
      <c r="Q11" s="13">
        <f t="shared" si="9"/>
        <v>0.031276629445832684</v>
      </c>
      <c r="R11" s="5">
        <f t="shared" si="9"/>
        <v>310.1462020832549</v>
      </c>
      <c r="S11" s="11"/>
      <c r="T11" s="6" t="s">
        <v>12</v>
      </c>
      <c r="U11" s="5">
        <f aca="true" t="shared" si="10" ref="U11:Z11">STDEV(U4:U9)</f>
        <v>3.3168760402925352</v>
      </c>
      <c r="V11" s="5">
        <f t="shared" si="10"/>
        <v>4.505552130427524</v>
      </c>
      <c r="W11" s="5">
        <f t="shared" si="10"/>
        <v>3.9327683210006996</v>
      </c>
      <c r="X11" s="5">
        <f t="shared" si="10"/>
        <v>1.751190071541826</v>
      </c>
      <c r="Y11" s="13">
        <f t="shared" si="10"/>
        <v>0.10995744741739093</v>
      </c>
      <c r="Z11" s="5">
        <f t="shared" si="10"/>
        <v>158.23388280221977</v>
      </c>
      <c r="AA11" s="11"/>
      <c r="AB11" s="6" t="s">
        <v>12</v>
      </c>
      <c r="AC11" s="5">
        <f aca="true" t="shared" si="11" ref="AC11:AH11">STDEV(AC4:AC9)</f>
        <v>3.4880749227427263</v>
      </c>
      <c r="AD11" s="5">
        <f t="shared" si="11"/>
        <v>4.898979485566356</v>
      </c>
      <c r="AE11" s="5">
        <f t="shared" si="11"/>
        <v>5.880051020186815</v>
      </c>
      <c r="AF11" s="5">
        <f t="shared" si="11"/>
        <v>0.758287544405155</v>
      </c>
      <c r="AG11" s="13">
        <f t="shared" si="11"/>
        <v>0.15463802241227498</v>
      </c>
      <c r="AH11" s="5">
        <f t="shared" si="11"/>
        <v>187.7570238366597</v>
      </c>
      <c r="AI11" s="11"/>
      <c r="AJ11" s="6" t="s">
        <v>12</v>
      </c>
      <c r="AK11" s="5">
        <f>STDEV(AK4:AK9)</f>
        <v>13.038404810405298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s="6" customFormat="1" ht="15">
      <c r="A12" s="6" t="s">
        <v>14</v>
      </c>
      <c r="B12" s="6">
        <f>MAX(B4:B9)</f>
        <v>256</v>
      </c>
      <c r="C12" s="6">
        <f aca="true" t="shared" si="12" ref="C12:I12">MAX(C4:C9)</f>
        <v>188</v>
      </c>
      <c r="D12" s="6">
        <f t="shared" si="12"/>
        <v>155</v>
      </c>
      <c r="E12" s="6">
        <f t="shared" si="12"/>
        <v>139</v>
      </c>
      <c r="F12" s="6">
        <f t="shared" si="12"/>
        <v>134</v>
      </c>
      <c r="G12" s="6">
        <f t="shared" si="12"/>
        <v>121</v>
      </c>
      <c r="H12" s="6">
        <f t="shared" si="12"/>
        <v>16695</v>
      </c>
      <c r="I12" s="6">
        <f t="shared" si="12"/>
        <v>278.25</v>
      </c>
      <c r="K12" s="8"/>
      <c r="L12" s="6" t="s">
        <v>14</v>
      </c>
      <c r="M12" s="6">
        <f aca="true" t="shared" si="13" ref="M12:R12">MAX(M4:M9)</f>
        <v>121</v>
      </c>
      <c r="N12" s="6">
        <f t="shared" si="13"/>
        <v>86</v>
      </c>
      <c r="O12" s="6">
        <f t="shared" si="13"/>
        <v>68</v>
      </c>
      <c r="P12" s="6">
        <f t="shared" si="13"/>
        <v>41</v>
      </c>
      <c r="Q12" s="13">
        <f t="shared" si="13"/>
        <v>0.5288461538461539</v>
      </c>
      <c r="R12" s="6">
        <f t="shared" si="13"/>
        <v>3161</v>
      </c>
      <c r="S12" s="11"/>
      <c r="T12" s="6" t="s">
        <v>14</v>
      </c>
      <c r="U12" s="6">
        <f aca="true" t="shared" si="14" ref="U12:Z12">MAX(U4:U9)</f>
        <v>13</v>
      </c>
      <c r="V12" s="6">
        <f t="shared" si="14"/>
        <v>27</v>
      </c>
      <c r="W12" s="6">
        <f t="shared" si="14"/>
        <v>15</v>
      </c>
      <c r="X12" s="6">
        <f t="shared" si="14"/>
        <v>6</v>
      </c>
      <c r="Y12" s="13">
        <f t="shared" si="14"/>
        <v>0.7857142857142857</v>
      </c>
      <c r="Z12" s="6">
        <f t="shared" si="14"/>
        <v>708</v>
      </c>
      <c r="AA12" s="11"/>
      <c r="AB12" s="6" t="s">
        <v>14</v>
      </c>
      <c r="AC12" s="6">
        <f aca="true" t="shared" si="15" ref="AC12:AH12">MAX(AC4:AC9)</f>
        <v>15</v>
      </c>
      <c r="AD12" s="6">
        <f t="shared" si="15"/>
        <v>33</v>
      </c>
      <c r="AE12" s="6">
        <f t="shared" si="15"/>
        <v>21</v>
      </c>
      <c r="AF12" s="6">
        <f t="shared" si="15"/>
        <v>5</v>
      </c>
      <c r="AG12" s="13">
        <f t="shared" si="15"/>
        <v>0.8333333333333334</v>
      </c>
      <c r="AH12" s="6">
        <f t="shared" si="15"/>
        <v>882</v>
      </c>
      <c r="AI12" s="11"/>
      <c r="AJ12" s="6" t="s">
        <v>14</v>
      </c>
      <c r="AK12" s="6">
        <f>MAX(AK4:AK9)</f>
        <v>50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6" customFormat="1" ht="15">
      <c r="A13" s="6" t="s">
        <v>13</v>
      </c>
      <c r="B13" s="6">
        <f>MIN(B4:B9)</f>
        <v>216</v>
      </c>
      <c r="C13" s="6">
        <f aca="true" t="shared" si="16" ref="C13:I13">MIN(C4:C9)</f>
        <v>154</v>
      </c>
      <c r="D13" s="6">
        <f t="shared" si="16"/>
        <v>129</v>
      </c>
      <c r="E13" s="6">
        <f t="shared" si="16"/>
        <v>121</v>
      </c>
      <c r="F13" s="6">
        <f t="shared" si="16"/>
        <v>114</v>
      </c>
      <c r="G13" s="6">
        <f t="shared" si="16"/>
        <v>104</v>
      </c>
      <c r="H13" s="6">
        <f t="shared" si="16"/>
        <v>14150</v>
      </c>
      <c r="I13" s="6">
        <f t="shared" si="16"/>
        <v>235.83333333333334</v>
      </c>
      <c r="K13" s="8"/>
      <c r="L13" s="6" t="s">
        <v>13</v>
      </c>
      <c r="M13" s="6">
        <f aca="true" t="shared" si="17" ref="M13:R13">MIN(M4:M9)</f>
        <v>104</v>
      </c>
      <c r="N13" s="6">
        <f t="shared" si="17"/>
        <v>67</v>
      </c>
      <c r="O13" s="6">
        <f t="shared" si="17"/>
        <v>49</v>
      </c>
      <c r="P13" s="6">
        <f t="shared" si="17"/>
        <v>19</v>
      </c>
      <c r="Q13" s="13">
        <f t="shared" si="17"/>
        <v>0.4380165289256198</v>
      </c>
      <c r="R13" s="6">
        <f t="shared" si="17"/>
        <v>2257</v>
      </c>
      <c r="S13" s="11"/>
      <c r="T13" s="6" t="s">
        <v>13</v>
      </c>
      <c r="U13" s="6">
        <f aca="true" t="shared" si="18" ref="U13:Z13">MIN(U4:U9)</f>
        <v>3</v>
      </c>
      <c r="V13" s="6">
        <f t="shared" si="18"/>
        <v>14</v>
      </c>
      <c r="W13" s="6">
        <f t="shared" si="18"/>
        <v>3</v>
      </c>
      <c r="X13" s="6">
        <f t="shared" si="18"/>
        <v>1</v>
      </c>
      <c r="Y13" s="13">
        <f t="shared" si="18"/>
        <v>0.4444444444444444</v>
      </c>
      <c r="Z13" s="6">
        <f t="shared" si="18"/>
        <v>235</v>
      </c>
      <c r="AA13" s="11"/>
      <c r="AB13" s="6" t="s">
        <v>13</v>
      </c>
      <c r="AC13" s="6">
        <f aca="true" t="shared" si="19" ref="AC13:AH13">MIN(AC4:AC9)</f>
        <v>4.5</v>
      </c>
      <c r="AD13" s="6">
        <f t="shared" si="19"/>
        <v>18</v>
      </c>
      <c r="AE13" s="6">
        <f t="shared" si="19"/>
        <v>3</v>
      </c>
      <c r="AF13" s="6">
        <f t="shared" si="19"/>
        <v>3</v>
      </c>
      <c r="AG13" s="13">
        <f t="shared" si="19"/>
        <v>0.36363636363636365</v>
      </c>
      <c r="AH13" s="6">
        <f t="shared" si="19"/>
        <v>307.5</v>
      </c>
      <c r="AI13" s="11"/>
      <c r="AJ13" s="6" t="s">
        <v>13</v>
      </c>
      <c r="AK13" s="6">
        <f>MIN(AK4:AK9)</f>
        <v>15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36" ht="15">
      <c r="A14" s="8"/>
      <c r="H14" s="8"/>
      <c r="AJ14" s="8"/>
    </row>
    <row r="15" spans="2:36" ht="15">
      <c r="B15" s="24"/>
      <c r="C15" s="24"/>
      <c r="D15" s="24"/>
      <c r="E15" s="24"/>
      <c r="F15" s="24"/>
      <c r="G15" s="24"/>
      <c r="AB15" s="20"/>
      <c r="AC15" s="8"/>
      <c r="AD15" s="8"/>
      <c r="AE15" s="8"/>
      <c r="AF15" s="8"/>
      <c r="AG15" s="8"/>
      <c r="AH15" s="8"/>
      <c r="AJ15" s="8"/>
    </row>
    <row r="16" spans="1:36" ht="15">
      <c r="A16" s="14" t="s">
        <v>17</v>
      </c>
      <c r="C16" s="8"/>
      <c r="D16" s="8"/>
      <c r="E16" s="8"/>
      <c r="F16" s="8"/>
      <c r="G16" s="8"/>
      <c r="J16" s="5" t="s">
        <v>46</v>
      </c>
      <c r="K16" s="5" t="s">
        <v>47</v>
      </c>
      <c r="L16" s="5" t="s">
        <v>48</v>
      </c>
      <c r="V16" s="8"/>
      <c r="W16" s="8"/>
      <c r="X16" s="8"/>
      <c r="AB16" s="20"/>
      <c r="AC16" s="8"/>
      <c r="AD16" s="8"/>
      <c r="AE16" s="8"/>
      <c r="AF16" s="8"/>
      <c r="AG16" s="8"/>
      <c r="AH16" s="8"/>
      <c r="AJ16" s="8"/>
    </row>
    <row r="17" spans="10:55" ht="15">
      <c r="J17" s="1">
        <v>249.66666666666666</v>
      </c>
      <c r="K17" s="1">
        <v>2564</v>
      </c>
      <c r="L17" s="1">
        <f aca="true" t="shared" si="20" ref="L17:L22">(J17+K17)</f>
        <v>2813.6666666666665</v>
      </c>
      <c r="S17" s="1"/>
      <c r="V17" s="8"/>
      <c r="W17" s="8"/>
      <c r="X17" s="8"/>
      <c r="AB17" s="20"/>
      <c r="AC17" s="8"/>
      <c r="AD17" s="8"/>
      <c r="AE17" s="8"/>
      <c r="AF17" s="8"/>
      <c r="AG17" s="8"/>
      <c r="AH17" s="8"/>
      <c r="AJ17" s="8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">
      <c r="A18" s="27" t="s">
        <v>52</v>
      </c>
      <c r="J18" s="1">
        <v>278.25</v>
      </c>
      <c r="K18" s="1">
        <v>3161</v>
      </c>
      <c r="L18" s="1">
        <f t="shared" si="20"/>
        <v>3439.25</v>
      </c>
      <c r="S18" s="1"/>
      <c r="V18" s="8"/>
      <c r="W18" s="8"/>
      <c r="X18" s="8"/>
      <c r="AB18" s="20"/>
      <c r="AC18" s="8"/>
      <c r="AD18" s="8"/>
      <c r="AE18" s="8"/>
      <c r="AF18" s="8"/>
      <c r="AG18" s="8"/>
      <c r="AH18" s="8"/>
      <c r="AJ18" s="8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5">
      <c r="A19" s="27" t="s">
        <v>58</v>
      </c>
      <c r="J19" s="1">
        <v>235.83333333333334</v>
      </c>
      <c r="K19" s="1">
        <v>2257</v>
      </c>
      <c r="L19" s="1">
        <f t="shared" si="20"/>
        <v>2492.8333333333335</v>
      </c>
      <c r="S19" s="1"/>
      <c r="V19" s="8"/>
      <c r="W19" s="8"/>
      <c r="X19" s="8"/>
      <c r="AB19" s="20"/>
      <c r="AC19" s="8"/>
      <c r="AD19" s="8"/>
      <c r="AE19" s="8"/>
      <c r="AF19" s="8"/>
      <c r="AG19" s="8"/>
      <c r="AH19" s="8"/>
      <c r="AJ19" s="8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0:55" ht="15">
      <c r="J20" s="1">
        <v>264.25</v>
      </c>
      <c r="K20" s="1">
        <v>2818</v>
      </c>
      <c r="L20" s="1">
        <f t="shared" si="20"/>
        <v>3082.25</v>
      </c>
      <c r="S20" s="1"/>
      <c r="V20" s="8"/>
      <c r="W20" s="8"/>
      <c r="X20" s="8"/>
      <c r="AB20" s="20"/>
      <c r="AC20" s="8"/>
      <c r="AD20" s="8"/>
      <c r="AE20" s="8"/>
      <c r="AF20" s="8"/>
      <c r="AG20" s="8"/>
      <c r="AH20" s="8"/>
      <c r="AJ20" s="8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0:55" ht="15">
      <c r="J21" s="1">
        <v>265.75</v>
      </c>
      <c r="K21" s="1">
        <v>2868</v>
      </c>
      <c r="L21" s="1">
        <f t="shared" si="20"/>
        <v>3133.75</v>
      </c>
      <c r="S21" s="1"/>
      <c r="V21" s="8"/>
      <c r="W21" s="8"/>
      <c r="X21" s="8"/>
      <c r="AB21" s="20"/>
      <c r="AC21" s="8"/>
      <c r="AD21" s="8"/>
      <c r="AE21" s="8"/>
      <c r="AF21" s="8"/>
      <c r="AG21" s="8"/>
      <c r="AH21" s="8"/>
      <c r="AJ21" s="8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0:55" ht="15">
      <c r="J22" s="1">
        <v>247.91666666666666</v>
      </c>
      <c r="K22" s="1">
        <v>2590</v>
      </c>
      <c r="L22" s="1">
        <f t="shared" si="20"/>
        <v>2837.9166666666665</v>
      </c>
      <c r="S22" s="1"/>
      <c r="V22" s="8"/>
      <c r="W22" s="8"/>
      <c r="X22" s="8"/>
      <c r="AB22" s="8"/>
      <c r="AC22" s="8"/>
      <c r="AD22" s="8"/>
      <c r="AE22" s="8"/>
      <c r="AF22" s="8"/>
      <c r="AG22" s="8"/>
      <c r="AH22" s="8"/>
      <c r="AJ22" s="8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0:55" ht="15">
      <c r="J23" s="5">
        <f>AVERAGE(J17:J22)</f>
        <v>256.94444444444446</v>
      </c>
      <c r="K23" s="5">
        <f>AVERAGE(K17:K22)</f>
        <v>2709.6666666666665</v>
      </c>
      <c r="L23" s="5">
        <f>AVERAGE(L17:L22)</f>
        <v>2966.6111111111113</v>
      </c>
      <c r="S23" s="1"/>
      <c r="V23" s="8"/>
      <c r="W23" s="8"/>
      <c r="X23" s="8"/>
      <c r="AB23" s="8"/>
      <c r="AC23" s="8"/>
      <c r="AD23" s="8"/>
      <c r="AE23" s="8"/>
      <c r="AF23" s="8"/>
      <c r="AG23" s="8"/>
      <c r="AH23" s="8"/>
      <c r="AJ23" s="8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0:55" ht="15">
      <c r="J24" s="5">
        <f>STDEV(J17:J22)</f>
        <v>15.264216203142956</v>
      </c>
      <c r="K24" s="5">
        <f>STDEV(K17:K22)</f>
        <v>310.1462020832549</v>
      </c>
      <c r="L24" s="5">
        <f>STDEV(L17:L22)</f>
        <v>325.30444999290523</v>
      </c>
      <c r="S24" s="1"/>
      <c r="V24" s="8"/>
      <c r="W24" s="8"/>
      <c r="X24" s="8"/>
      <c r="AB24" s="8"/>
      <c r="AC24" s="8"/>
      <c r="AD24" s="8"/>
      <c r="AE24" s="8"/>
      <c r="AF24" s="8"/>
      <c r="AG24" s="8"/>
      <c r="AH24" s="8"/>
      <c r="AJ24" s="8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0:55" ht="15">
      <c r="J25" s="6">
        <f>MAX(J17:J22)</f>
        <v>278.25</v>
      </c>
      <c r="K25" s="6">
        <f>MAX(K17:K22)</f>
        <v>3161</v>
      </c>
      <c r="L25" s="6">
        <f>MAX(L17:L22)</f>
        <v>3439.25</v>
      </c>
      <c r="S25" s="1"/>
      <c r="V25" s="8"/>
      <c r="W25" s="8"/>
      <c r="X25" s="8"/>
      <c r="AB25" s="8"/>
      <c r="AC25" s="8"/>
      <c r="AD25" s="8"/>
      <c r="AE25" s="8"/>
      <c r="AF25" s="8"/>
      <c r="AG25" s="8"/>
      <c r="AH25" s="8"/>
      <c r="AJ25" s="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0:55" ht="15">
      <c r="J26" s="6">
        <f>MIN(J17:J22)</f>
        <v>235.83333333333334</v>
      </c>
      <c r="K26" s="6">
        <f>MIN(K17:K22)</f>
        <v>2257</v>
      </c>
      <c r="L26" s="6">
        <f>MIN(L17:L22)</f>
        <v>2492.8333333333335</v>
      </c>
      <c r="S26" s="1"/>
      <c r="V26" s="8"/>
      <c r="W26" s="8"/>
      <c r="X26" s="8"/>
      <c r="AB26" s="8"/>
      <c r="AC26" s="8"/>
      <c r="AD26" s="8"/>
      <c r="AE26" s="8"/>
      <c r="AF26" s="8"/>
      <c r="AG26" s="8"/>
      <c r="AH26" s="8"/>
      <c r="AJ26" s="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="8" customFormat="1" ht="15"/>
    <row r="28" s="8" customFormat="1" ht="15"/>
    <row r="29" s="8" customFormat="1" ht="12.75" customHeight="1"/>
    <row r="30" s="8" customFormat="1" ht="15"/>
    <row r="31" s="8" customFormat="1" ht="15"/>
    <row r="32" s="8" customFormat="1" ht="15"/>
    <row r="33" s="8" customFormat="1" ht="15"/>
    <row r="34" spans="1:17" s="8" customFormat="1" ht="15">
      <c r="A34" s="26"/>
      <c r="L34" s="26"/>
      <c r="Q34" s="11"/>
    </row>
    <row r="35" spans="1:17" s="8" customFormat="1" ht="15">
      <c r="A35" s="26"/>
      <c r="L35" s="26"/>
      <c r="Q35" s="11"/>
    </row>
    <row r="36" spans="1:17" s="8" customFormat="1" ht="15">
      <c r="A36" s="26"/>
      <c r="L36" s="26"/>
      <c r="Q36" s="11"/>
    </row>
    <row r="37" spans="1:17" s="8" customFormat="1" ht="15">
      <c r="A37" s="26"/>
      <c r="L37" s="26"/>
      <c r="Q37" s="11"/>
    </row>
    <row r="38" spans="1:17" s="8" customFormat="1" ht="15">
      <c r="A38" s="26"/>
      <c r="L38" s="26"/>
      <c r="Q38" s="11"/>
    </row>
    <row r="39" spans="1:17" s="8" customFormat="1" ht="15">
      <c r="A39" s="26"/>
      <c r="L39" s="26"/>
      <c r="Q39" s="11"/>
    </row>
    <row r="40" s="8" customFormat="1" ht="15">
      <c r="Q40" s="11"/>
    </row>
    <row r="41" s="8" customFormat="1" ht="15">
      <c r="Q41" s="11"/>
    </row>
    <row r="42" s="8" customFormat="1" ht="15">
      <c r="Q42" s="11"/>
    </row>
    <row r="43" s="8" customFormat="1" ht="15">
      <c r="Q43" s="11"/>
    </row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28125" style="0" customWidth="1"/>
    <col min="2" max="2" width="14.57421875" style="0" customWidth="1"/>
    <col min="5" max="5" width="13.00390625" style="0" customWidth="1"/>
    <col min="6" max="6" width="12.7109375" style="0" customWidth="1"/>
    <col min="7" max="7" width="9.7109375" style="0" customWidth="1"/>
  </cols>
  <sheetData>
    <row r="1" spans="1:37" s="4" customFormat="1" ht="17.25" customHeight="1">
      <c r="A1" s="4" t="s">
        <v>18</v>
      </c>
      <c r="B1" s="4" t="s">
        <v>0</v>
      </c>
      <c r="C1" s="4" t="s">
        <v>29</v>
      </c>
      <c r="D1" s="16"/>
      <c r="E1" s="4" t="s">
        <v>3</v>
      </c>
      <c r="F1" s="4" t="s">
        <v>0</v>
      </c>
      <c r="G1" s="5" t="s">
        <v>25</v>
      </c>
      <c r="H1" s="16"/>
      <c r="I1" s="4" t="s">
        <v>3</v>
      </c>
      <c r="J1" s="4" t="s">
        <v>1</v>
      </c>
      <c r="L1" s="16"/>
      <c r="M1" s="4" t="s">
        <v>3</v>
      </c>
      <c r="N1" s="4" t="s">
        <v>2</v>
      </c>
      <c r="P1" s="16"/>
      <c r="Q1" s="4" t="s">
        <v>27</v>
      </c>
      <c r="R1" s="4" t="s">
        <v>11</v>
      </c>
      <c r="T1" s="16"/>
      <c r="V1" s="4" t="s">
        <v>4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2:37" s="15" customFormat="1" ht="15">
      <c r="B2" s="15" t="s">
        <v>15</v>
      </c>
      <c r="C2" s="15" t="s">
        <v>12</v>
      </c>
      <c r="D2" s="16"/>
      <c r="F2" s="6" t="s">
        <v>15</v>
      </c>
      <c r="G2" s="6" t="s">
        <v>12</v>
      </c>
      <c r="H2" s="16"/>
      <c r="J2" s="6" t="s">
        <v>15</v>
      </c>
      <c r="K2" s="6" t="s">
        <v>12</v>
      </c>
      <c r="L2" s="16"/>
      <c r="N2" s="6" t="s">
        <v>15</v>
      </c>
      <c r="O2" s="6" t="s">
        <v>12</v>
      </c>
      <c r="P2" s="16"/>
      <c r="R2" s="6" t="s">
        <v>15</v>
      </c>
      <c r="S2" s="6" t="s">
        <v>12</v>
      </c>
      <c r="T2" s="16"/>
      <c r="V2" s="15" t="s">
        <v>15</v>
      </c>
      <c r="W2" s="15" t="s">
        <v>12</v>
      </c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3" customFormat="1" ht="15">
      <c r="A3" s="15">
        <v>5</v>
      </c>
      <c r="B3" s="8">
        <v>239.83333333333334</v>
      </c>
      <c r="C3" s="8">
        <v>13.197221929885956</v>
      </c>
      <c r="D3" s="16"/>
      <c r="E3" s="15">
        <v>2</v>
      </c>
      <c r="F3" s="5">
        <v>150</v>
      </c>
      <c r="G3" s="5">
        <v>7.042726744663604</v>
      </c>
      <c r="H3" s="8"/>
      <c r="I3" s="15">
        <v>2</v>
      </c>
      <c r="J3" s="8">
        <v>15.5</v>
      </c>
      <c r="K3" s="8">
        <v>6.284902544988268</v>
      </c>
      <c r="L3" s="1"/>
      <c r="M3" s="15">
        <v>2</v>
      </c>
      <c r="N3" s="8">
        <v>18.5</v>
      </c>
      <c r="O3" s="8">
        <v>6.04979338490167</v>
      </c>
      <c r="P3" s="1"/>
      <c r="Q3" s="6" t="s">
        <v>30</v>
      </c>
      <c r="R3" s="8">
        <v>351.45138888888886</v>
      </c>
      <c r="S3" s="8">
        <v>14.524080021228066</v>
      </c>
      <c r="T3" s="8"/>
      <c r="U3" s="15" t="s">
        <v>26</v>
      </c>
      <c r="V3" s="1">
        <v>10.833333333333334</v>
      </c>
      <c r="W3" s="1">
        <v>6.645800679125629</v>
      </c>
      <c r="X3" s="16"/>
      <c r="Y3" s="23"/>
      <c r="Z3" s="23"/>
      <c r="AA3" s="23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s="3" customFormat="1" ht="15">
      <c r="A4" s="15">
        <v>15</v>
      </c>
      <c r="B4" s="8">
        <v>221.33333333333334</v>
      </c>
      <c r="C4" s="8">
        <v>8.310635755865057</v>
      </c>
      <c r="D4" s="16"/>
      <c r="E4" s="15">
        <v>8</v>
      </c>
      <c r="F4" s="1">
        <v>124.83333333333333</v>
      </c>
      <c r="G4" s="1">
        <v>7.782458908768211</v>
      </c>
      <c r="H4" s="8"/>
      <c r="I4" s="15">
        <v>8</v>
      </c>
      <c r="J4" s="1">
        <v>36.666666666666664</v>
      </c>
      <c r="K4" s="1">
        <v>6.439461675223062</v>
      </c>
      <c r="L4" s="1"/>
      <c r="M4" s="15">
        <v>8</v>
      </c>
      <c r="N4" s="1">
        <v>49</v>
      </c>
      <c r="O4" s="1">
        <v>10.024968827881711</v>
      </c>
      <c r="P4" s="1"/>
      <c r="Q4" s="6" t="s">
        <v>31</v>
      </c>
      <c r="R4" s="1">
        <v>4800.5</v>
      </c>
      <c r="S4" s="1">
        <v>356.0869275893177</v>
      </c>
      <c r="T4" s="8"/>
      <c r="U4" s="15" t="s">
        <v>14</v>
      </c>
      <c r="V4" s="1">
        <v>20</v>
      </c>
      <c r="W4" s="1"/>
      <c r="X4" s="16"/>
      <c r="Y4" s="23"/>
      <c r="Z4" s="23"/>
      <c r="AA4" s="23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s="3" customFormat="1" ht="15">
      <c r="A5" s="15">
        <v>30</v>
      </c>
      <c r="B5" s="8">
        <v>199.33333333333334</v>
      </c>
      <c r="C5" s="8">
        <v>7.890923055426951</v>
      </c>
      <c r="D5" s="16"/>
      <c r="E5" s="15">
        <v>24</v>
      </c>
      <c r="F5" s="1">
        <v>104.16666666666667</v>
      </c>
      <c r="G5" s="1">
        <v>8.010409893798641</v>
      </c>
      <c r="H5" s="8"/>
      <c r="I5" s="15">
        <v>24</v>
      </c>
      <c r="J5" s="1">
        <v>24.833333333333332</v>
      </c>
      <c r="K5" s="1">
        <v>6.400520812142298</v>
      </c>
      <c r="L5" s="1"/>
      <c r="M5" s="15">
        <v>24</v>
      </c>
      <c r="N5" s="1">
        <v>45.5</v>
      </c>
      <c r="O5" s="1">
        <v>8.414273587185052</v>
      </c>
      <c r="P5" s="1"/>
      <c r="Q5" s="15" t="s">
        <v>1</v>
      </c>
      <c r="R5" s="1">
        <v>1096.5</v>
      </c>
      <c r="S5" s="1">
        <v>284.4318899139124</v>
      </c>
      <c r="T5" s="8"/>
      <c r="U5" s="15" t="s">
        <v>13</v>
      </c>
      <c r="V5" s="1">
        <v>5</v>
      </c>
      <c r="X5" s="16"/>
      <c r="Y5" s="23"/>
      <c r="Z5" s="23"/>
      <c r="AA5" s="23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3" customFormat="1" ht="15">
      <c r="A6" s="15">
        <v>45</v>
      </c>
      <c r="B6" s="8">
        <v>187.5</v>
      </c>
      <c r="C6" s="8">
        <v>10.232301793829187</v>
      </c>
      <c r="D6" s="16"/>
      <c r="E6" s="15">
        <v>48</v>
      </c>
      <c r="F6" s="1">
        <v>74.5</v>
      </c>
      <c r="G6" s="1">
        <v>7.60920495189872</v>
      </c>
      <c r="H6" s="8"/>
      <c r="I6" s="15">
        <v>48</v>
      </c>
      <c r="J6" s="1">
        <v>12.5</v>
      </c>
      <c r="K6" s="1">
        <v>5.612486080160912</v>
      </c>
      <c r="L6" s="1"/>
      <c r="M6" s="15">
        <v>48</v>
      </c>
      <c r="N6" s="1">
        <v>36.75</v>
      </c>
      <c r="O6" s="1">
        <v>7.146677549742957</v>
      </c>
      <c r="P6" s="1"/>
      <c r="Q6" s="15" t="s">
        <v>2</v>
      </c>
      <c r="R6" s="8">
        <v>1945.5</v>
      </c>
      <c r="S6" s="1">
        <v>380.90550009155817</v>
      </c>
      <c r="T6" s="8"/>
      <c r="W6" s="16"/>
      <c r="X6" s="16"/>
      <c r="Y6" s="23"/>
      <c r="Z6" s="23"/>
      <c r="AA6" s="23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3" customFormat="1" ht="15">
      <c r="A7" s="15">
        <v>60</v>
      </c>
      <c r="B7" s="1">
        <v>181.83333333333334</v>
      </c>
      <c r="C7" s="1">
        <v>6.369196704975331</v>
      </c>
      <c r="D7" s="16"/>
      <c r="H7" s="16"/>
      <c r="L7" s="16"/>
      <c r="N7" s="19"/>
      <c r="O7" s="19"/>
      <c r="P7" s="22"/>
      <c r="T7" s="16"/>
      <c r="U7" s="16"/>
      <c r="W7" s="16"/>
      <c r="X7" s="16"/>
      <c r="Y7" s="23"/>
      <c r="Z7" s="23"/>
      <c r="AA7" s="23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3" customFormat="1" ht="15">
      <c r="A8" s="15">
        <v>120</v>
      </c>
      <c r="B8" s="5">
        <v>150</v>
      </c>
      <c r="C8" s="5">
        <v>7.042726744663604</v>
      </c>
      <c r="D8" s="16"/>
      <c r="E8" s="4" t="s">
        <v>10</v>
      </c>
      <c r="F8" s="5" t="s">
        <v>41</v>
      </c>
      <c r="G8" s="5"/>
      <c r="H8" s="8"/>
      <c r="I8" s="5"/>
      <c r="J8" s="5"/>
      <c r="K8" s="5"/>
      <c r="L8" s="8"/>
      <c r="M8" s="5"/>
      <c r="N8" s="5"/>
      <c r="O8" s="5"/>
      <c r="P8" s="8"/>
      <c r="Q8" s="16"/>
      <c r="T8" s="16"/>
      <c r="W8" s="1"/>
      <c r="X8" s="16"/>
      <c r="Y8" s="23"/>
      <c r="Z8" s="23"/>
      <c r="AA8" s="23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3" customFormat="1" ht="15">
      <c r="A9" s="16"/>
      <c r="B9" s="16"/>
      <c r="C9" s="16"/>
      <c r="D9" s="16"/>
      <c r="E9" s="4" t="s">
        <v>9</v>
      </c>
      <c r="F9" s="5"/>
      <c r="G9" s="5"/>
      <c r="H9" s="8"/>
      <c r="I9" s="5"/>
      <c r="J9" s="5" t="s">
        <v>42</v>
      </c>
      <c r="K9" s="5"/>
      <c r="L9" s="8"/>
      <c r="M9" s="5"/>
      <c r="N9" s="5" t="s">
        <v>43</v>
      </c>
      <c r="O9" s="5"/>
      <c r="P9" s="8"/>
      <c r="Q9" s="16"/>
      <c r="T9" s="16"/>
      <c r="W9" s="1"/>
      <c r="X9" s="16"/>
      <c r="Y9" s="23"/>
      <c r="Z9" s="23"/>
      <c r="AA9" s="23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s="3" customFormat="1" ht="15">
      <c r="A10" s="11"/>
      <c r="B10" s="8"/>
      <c r="C10" s="11"/>
      <c r="D10" s="16"/>
      <c r="H10" s="16"/>
      <c r="L10" s="11"/>
      <c r="N10" s="1"/>
      <c r="P10" s="16"/>
      <c r="Q10" s="16"/>
      <c r="T10" s="16"/>
      <c r="U10" s="16"/>
      <c r="W10" s="1"/>
      <c r="X10" s="16"/>
      <c r="Y10" s="23"/>
      <c r="Z10" s="23"/>
      <c r="AA10" s="23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s="3" customFormat="1" ht="15">
      <c r="A11" s="17" t="s">
        <v>17</v>
      </c>
      <c r="B11" s="8"/>
      <c r="C11" s="20"/>
      <c r="D11" s="16"/>
      <c r="H11" s="16"/>
      <c r="L11" s="11"/>
      <c r="N11" s="1"/>
      <c r="P11" s="16"/>
      <c r="R11" s="16"/>
      <c r="T11" s="16"/>
      <c r="W11" s="1"/>
      <c r="X11" s="16"/>
      <c r="Y11" s="23"/>
      <c r="Z11" s="23"/>
      <c r="AA11" s="23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s="3" customFormat="1" ht="15">
      <c r="A12" s="11"/>
      <c r="B12" s="8"/>
      <c r="C12" s="20"/>
      <c r="D12" s="16"/>
      <c r="H12" s="16"/>
      <c r="L12" s="11"/>
      <c r="N12" s="1"/>
      <c r="P12" s="16"/>
      <c r="T12" s="16"/>
      <c r="X12" s="16"/>
      <c r="Y12" s="23"/>
      <c r="Z12" s="23"/>
      <c r="AA12" s="23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27" s="16" customFormat="1" ht="15">
      <c r="A13" s="27" t="s">
        <v>53</v>
      </c>
      <c r="B13" s="8"/>
      <c r="L13" s="11"/>
      <c r="Y13" s="23"/>
      <c r="Z13" s="23"/>
      <c r="AA13" s="23"/>
    </row>
    <row r="14" spans="1:30" s="16" customFormat="1" ht="15">
      <c r="A14" s="27" t="s">
        <v>58</v>
      </c>
      <c r="G14" s="8"/>
      <c r="L14" s="11"/>
      <c r="Y14" s="23"/>
      <c r="Z14" s="23"/>
      <c r="AA14" s="23"/>
      <c r="AC14" s="8"/>
      <c r="AD14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421875" style="0" customWidth="1"/>
  </cols>
  <sheetData>
    <row r="1" spans="2:57" s="4" customFormat="1" ht="15">
      <c r="B1" s="4" t="s">
        <v>0</v>
      </c>
      <c r="C1" s="4" t="s">
        <v>29</v>
      </c>
      <c r="K1" s="16"/>
      <c r="M1" s="4" t="s">
        <v>0</v>
      </c>
      <c r="N1" s="5" t="s">
        <v>25</v>
      </c>
      <c r="S1" s="16"/>
      <c r="U1" s="4" t="s">
        <v>1</v>
      </c>
      <c r="AA1" s="16"/>
      <c r="AC1" s="4" t="s">
        <v>2</v>
      </c>
      <c r="AI1" s="16"/>
      <c r="AK1" s="4" t="s">
        <v>4</v>
      </c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2:57" s="15" customFormat="1" ht="15">
      <c r="B2" s="6" t="s">
        <v>33</v>
      </c>
      <c r="K2" s="16"/>
      <c r="M2" s="6" t="s">
        <v>33</v>
      </c>
      <c r="S2" s="16"/>
      <c r="U2" s="6" t="s">
        <v>33</v>
      </c>
      <c r="AA2" s="16"/>
      <c r="AC2" s="6" t="s">
        <v>33</v>
      </c>
      <c r="AI2" s="16"/>
      <c r="AK2" s="6" t="s">
        <v>33</v>
      </c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s="18" customFormat="1" ht="15">
      <c r="A3" s="18" t="s">
        <v>35</v>
      </c>
      <c r="B3" s="18" t="s">
        <v>20</v>
      </c>
      <c r="C3" s="18" t="s">
        <v>21</v>
      </c>
      <c r="D3" s="18" t="s">
        <v>22</v>
      </c>
      <c r="E3" s="18" t="s">
        <v>23</v>
      </c>
      <c r="F3" s="18" t="s">
        <v>24</v>
      </c>
      <c r="G3" s="18" t="s">
        <v>5</v>
      </c>
      <c r="H3" s="12" t="s">
        <v>36</v>
      </c>
      <c r="I3" s="12" t="s">
        <v>37</v>
      </c>
      <c r="K3" s="16"/>
      <c r="L3" s="18" t="s">
        <v>35</v>
      </c>
      <c r="M3" s="18" t="s">
        <v>5</v>
      </c>
      <c r="N3" s="18" t="s">
        <v>6</v>
      </c>
      <c r="O3" s="18" t="s">
        <v>7</v>
      </c>
      <c r="P3" s="18" t="s">
        <v>8</v>
      </c>
      <c r="Q3" s="4" t="s">
        <v>19</v>
      </c>
      <c r="R3" s="12" t="s">
        <v>37</v>
      </c>
      <c r="S3" s="16"/>
      <c r="T3" s="18" t="s">
        <v>35</v>
      </c>
      <c r="U3" s="18" t="s">
        <v>5</v>
      </c>
      <c r="V3" s="18" t="s">
        <v>6</v>
      </c>
      <c r="W3" s="18" t="s">
        <v>7</v>
      </c>
      <c r="X3" s="18" t="s">
        <v>8</v>
      </c>
      <c r="Y3" s="4" t="s">
        <v>16</v>
      </c>
      <c r="Z3" s="12" t="s">
        <v>37</v>
      </c>
      <c r="AA3" s="16"/>
      <c r="AB3" s="18" t="s">
        <v>35</v>
      </c>
      <c r="AC3" s="18" t="s">
        <v>5</v>
      </c>
      <c r="AD3" s="18" t="s">
        <v>6</v>
      </c>
      <c r="AE3" s="18" t="s">
        <v>7</v>
      </c>
      <c r="AF3" s="18" t="s">
        <v>8</v>
      </c>
      <c r="AG3" s="4" t="s">
        <v>16</v>
      </c>
      <c r="AH3" s="12" t="s">
        <v>37</v>
      </c>
      <c r="AI3" s="16"/>
      <c r="AJ3" s="18" t="s">
        <v>35</v>
      </c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s="3" customFormat="1" ht="15">
      <c r="A4" s="15">
        <v>1</v>
      </c>
      <c r="B4" s="3">
        <v>226</v>
      </c>
      <c r="C4" s="3">
        <v>216</v>
      </c>
      <c r="D4" s="3">
        <v>192</v>
      </c>
      <c r="E4" s="3">
        <v>179</v>
      </c>
      <c r="F4" s="3">
        <v>177</v>
      </c>
      <c r="G4" s="3">
        <v>143</v>
      </c>
      <c r="H4" s="1">
        <v>20322.5</v>
      </c>
      <c r="I4" s="1">
        <f aca="true" t="shared" si="0" ref="I4:I9">(H4/J4)</f>
        <v>338.7083333333333</v>
      </c>
      <c r="J4" s="3">
        <v>60</v>
      </c>
      <c r="K4" s="16"/>
      <c r="L4" s="15">
        <v>1</v>
      </c>
      <c r="M4" s="3">
        <v>143</v>
      </c>
      <c r="N4" s="3">
        <v>119</v>
      </c>
      <c r="O4" s="3">
        <v>97</v>
      </c>
      <c r="P4" s="3">
        <v>68</v>
      </c>
      <c r="Q4" s="13">
        <f aca="true" t="shared" si="1" ref="Q4:Q9">1-(O4/M4)</f>
        <v>0.32167832167832167</v>
      </c>
      <c r="R4" s="8">
        <v>4494</v>
      </c>
      <c r="S4" s="16"/>
      <c r="T4" s="15">
        <v>1</v>
      </c>
      <c r="U4" s="3">
        <v>10</v>
      </c>
      <c r="V4" s="3">
        <v>32</v>
      </c>
      <c r="W4" s="3">
        <v>19</v>
      </c>
      <c r="X4" s="3">
        <v>8</v>
      </c>
      <c r="Y4" s="13">
        <f aca="true" t="shared" si="2" ref="Y4:Y9">1-(W4/V4)</f>
        <v>0.40625</v>
      </c>
      <c r="Z4" s="8">
        <v>858</v>
      </c>
      <c r="AA4" s="11"/>
      <c r="AB4" s="15">
        <v>1</v>
      </c>
      <c r="AC4" s="1">
        <v>13.5</v>
      </c>
      <c r="AD4" s="1">
        <v>39</v>
      </c>
      <c r="AE4" s="1">
        <v>37.5</v>
      </c>
      <c r="AF4" s="1">
        <v>31.5</v>
      </c>
      <c r="AG4" s="13">
        <f aca="true" t="shared" si="3" ref="AG4:AG9">1-(AE4/AD4)</f>
        <v>0.038461538461538436</v>
      </c>
      <c r="AH4" s="8">
        <v>1597.5</v>
      </c>
      <c r="AI4" s="11"/>
      <c r="AJ4" s="15">
        <v>1</v>
      </c>
      <c r="AK4" s="1">
        <v>15</v>
      </c>
      <c r="AL4" s="16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3" customFormat="1" ht="15">
      <c r="A5" s="15">
        <v>2</v>
      </c>
      <c r="B5" s="3">
        <v>237</v>
      </c>
      <c r="C5" s="3">
        <v>219</v>
      </c>
      <c r="D5" s="3">
        <v>196</v>
      </c>
      <c r="E5" s="3">
        <v>191</v>
      </c>
      <c r="F5" s="3">
        <v>182</v>
      </c>
      <c r="G5" s="3">
        <v>147</v>
      </c>
      <c r="H5" s="1">
        <v>20962.5</v>
      </c>
      <c r="I5" s="1">
        <f t="shared" si="0"/>
        <v>349.375</v>
      </c>
      <c r="J5" s="3">
        <v>60</v>
      </c>
      <c r="K5" s="16"/>
      <c r="L5" s="15">
        <v>2</v>
      </c>
      <c r="M5" s="3">
        <v>147</v>
      </c>
      <c r="N5" s="3">
        <v>122</v>
      </c>
      <c r="O5" s="3">
        <v>102</v>
      </c>
      <c r="P5" s="3">
        <v>73</v>
      </c>
      <c r="Q5" s="13">
        <f t="shared" si="1"/>
        <v>0.30612244897959184</v>
      </c>
      <c r="R5" s="8">
        <v>4699</v>
      </c>
      <c r="S5" s="16"/>
      <c r="T5" s="15">
        <v>2</v>
      </c>
      <c r="U5" s="3">
        <v>13</v>
      </c>
      <c r="V5" s="3">
        <v>35</v>
      </c>
      <c r="W5" s="3">
        <v>23</v>
      </c>
      <c r="X5" s="3">
        <v>11</v>
      </c>
      <c r="Y5" s="13">
        <f t="shared" si="2"/>
        <v>0.34285714285714286</v>
      </c>
      <c r="Z5" s="8">
        <v>1016</v>
      </c>
      <c r="AA5" s="11"/>
      <c r="AB5" s="15">
        <v>2</v>
      </c>
      <c r="AC5" s="1">
        <v>15</v>
      </c>
      <c r="AD5" s="1">
        <v>48</v>
      </c>
      <c r="AE5" s="1">
        <v>43.5</v>
      </c>
      <c r="AF5" s="1">
        <v>34.5</v>
      </c>
      <c r="AG5" s="13">
        <f t="shared" si="3"/>
        <v>0.09375</v>
      </c>
      <c r="AH5" s="8">
        <v>1857</v>
      </c>
      <c r="AI5" s="11"/>
      <c r="AJ5" s="15">
        <v>2</v>
      </c>
      <c r="AK5" s="1">
        <v>15</v>
      </c>
      <c r="AL5" s="16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16"/>
      <c r="AY5" s="16"/>
      <c r="AZ5" s="16"/>
      <c r="BA5" s="16"/>
      <c r="BB5" s="16"/>
      <c r="BC5" s="16"/>
      <c r="BD5" s="16"/>
      <c r="BE5" s="16"/>
    </row>
    <row r="6" spans="1:57" s="3" customFormat="1" ht="15">
      <c r="A6" s="15">
        <v>3</v>
      </c>
      <c r="B6" s="3">
        <v>244</v>
      </c>
      <c r="C6" s="3">
        <v>225</v>
      </c>
      <c r="D6" s="3">
        <v>202</v>
      </c>
      <c r="E6" s="3">
        <v>192</v>
      </c>
      <c r="F6" s="3">
        <v>184</v>
      </c>
      <c r="G6" s="3">
        <v>152</v>
      </c>
      <c r="H6" s="1">
        <v>21402.5</v>
      </c>
      <c r="I6" s="1">
        <f t="shared" si="0"/>
        <v>356.7083333333333</v>
      </c>
      <c r="J6" s="3">
        <v>60</v>
      </c>
      <c r="K6" s="16"/>
      <c r="L6" s="15">
        <v>3</v>
      </c>
      <c r="M6" s="3">
        <v>152</v>
      </c>
      <c r="N6" s="3">
        <v>126</v>
      </c>
      <c r="O6" s="3">
        <v>106</v>
      </c>
      <c r="P6" s="3">
        <v>76</v>
      </c>
      <c r="Q6" s="13">
        <f t="shared" si="1"/>
        <v>0.3026315789473685</v>
      </c>
      <c r="R6" s="8">
        <v>4874</v>
      </c>
      <c r="S6" s="16"/>
      <c r="T6" s="15">
        <v>3</v>
      </c>
      <c r="U6" s="3">
        <v>17</v>
      </c>
      <c r="V6" s="3">
        <v>38</v>
      </c>
      <c r="W6" s="3">
        <v>27</v>
      </c>
      <c r="X6" s="3">
        <v>14</v>
      </c>
      <c r="Y6" s="13">
        <f t="shared" si="2"/>
        <v>0.2894736842105263</v>
      </c>
      <c r="Z6" s="8">
        <v>1177</v>
      </c>
      <c r="AA6" s="11"/>
      <c r="AB6" s="15">
        <v>3</v>
      </c>
      <c r="AC6" s="1">
        <v>19.5</v>
      </c>
      <c r="AD6" s="1">
        <v>52.5</v>
      </c>
      <c r="AE6" s="1">
        <v>49.5</v>
      </c>
      <c r="AF6" s="1">
        <v>39</v>
      </c>
      <c r="AG6" s="13">
        <f t="shared" si="3"/>
        <v>0.05714285714285716</v>
      </c>
      <c r="AH6" s="8">
        <v>2094</v>
      </c>
      <c r="AI6" s="11"/>
      <c r="AJ6" s="15">
        <v>3</v>
      </c>
      <c r="AK6" s="1">
        <v>5</v>
      </c>
      <c r="AL6" s="16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3" customFormat="1" ht="15">
      <c r="A7" s="15">
        <v>4</v>
      </c>
      <c r="B7" s="3">
        <v>248</v>
      </c>
      <c r="C7" s="3">
        <v>227</v>
      </c>
      <c r="D7" s="3">
        <v>207</v>
      </c>
      <c r="E7" s="3">
        <v>195</v>
      </c>
      <c r="F7" s="3">
        <v>187</v>
      </c>
      <c r="G7" s="3">
        <v>154</v>
      </c>
      <c r="H7" s="1">
        <v>21740</v>
      </c>
      <c r="I7" s="1">
        <f t="shared" si="0"/>
        <v>362.3333333333333</v>
      </c>
      <c r="J7" s="3">
        <v>60</v>
      </c>
      <c r="K7" s="16"/>
      <c r="L7" s="15">
        <v>4</v>
      </c>
      <c r="M7" s="3">
        <v>154</v>
      </c>
      <c r="N7" s="3">
        <v>131</v>
      </c>
      <c r="O7" s="3">
        <v>112</v>
      </c>
      <c r="P7" s="3">
        <v>79</v>
      </c>
      <c r="Q7" s="13">
        <f t="shared" si="1"/>
        <v>0.2727272727272727</v>
      </c>
      <c r="R7" s="8">
        <v>5091</v>
      </c>
      <c r="S7" s="16"/>
      <c r="T7" s="15">
        <v>4</v>
      </c>
      <c r="U7" s="3">
        <v>21</v>
      </c>
      <c r="V7" s="3">
        <v>41</v>
      </c>
      <c r="W7" s="3">
        <v>29</v>
      </c>
      <c r="X7" s="3">
        <v>17</v>
      </c>
      <c r="Y7" s="13">
        <f t="shared" si="2"/>
        <v>0.29268292682926833</v>
      </c>
      <c r="Z7" s="8">
        <v>1298</v>
      </c>
      <c r="AA7" s="11"/>
      <c r="AB7" s="15">
        <v>4</v>
      </c>
      <c r="AC7" s="1">
        <v>24</v>
      </c>
      <c r="AD7" s="1">
        <v>57</v>
      </c>
      <c r="AE7" s="1">
        <v>52.5</v>
      </c>
      <c r="AF7" s="1">
        <v>42</v>
      </c>
      <c r="AG7" s="13">
        <f t="shared" si="3"/>
        <v>0.07894736842105265</v>
      </c>
      <c r="AH7" s="8">
        <v>2253</v>
      </c>
      <c r="AI7" s="11"/>
      <c r="AJ7" s="15">
        <v>4</v>
      </c>
      <c r="AK7" s="1">
        <v>5</v>
      </c>
      <c r="AL7" s="16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3" customFormat="1" ht="15">
      <c r="A8" s="15">
        <v>5</v>
      </c>
      <c r="B8" s="3">
        <v>225</v>
      </c>
      <c r="C8" s="3">
        <v>209</v>
      </c>
      <c r="D8" s="3">
        <v>190</v>
      </c>
      <c r="E8" s="3">
        <v>171</v>
      </c>
      <c r="F8" s="3">
        <v>172</v>
      </c>
      <c r="G8" s="3">
        <v>143</v>
      </c>
      <c r="H8" s="1">
        <v>19892.5</v>
      </c>
      <c r="I8" s="1">
        <f t="shared" si="0"/>
        <v>331.5416666666667</v>
      </c>
      <c r="J8" s="3">
        <v>60</v>
      </c>
      <c r="K8" s="16"/>
      <c r="L8" s="15">
        <v>5</v>
      </c>
      <c r="M8" s="3">
        <v>143</v>
      </c>
      <c r="N8" s="3">
        <v>115</v>
      </c>
      <c r="O8" s="3">
        <v>94</v>
      </c>
      <c r="P8" s="3">
        <v>65</v>
      </c>
      <c r="Q8" s="13">
        <f t="shared" si="1"/>
        <v>0.3426573426573427</v>
      </c>
      <c r="R8" s="8">
        <v>4354</v>
      </c>
      <c r="S8" s="16"/>
      <c r="T8" s="15">
        <v>5</v>
      </c>
      <c r="U8" s="3">
        <v>8</v>
      </c>
      <c r="V8" s="3">
        <v>28</v>
      </c>
      <c r="W8" s="3">
        <v>17</v>
      </c>
      <c r="X8" s="3">
        <v>5</v>
      </c>
      <c r="Y8" s="13">
        <f t="shared" si="2"/>
        <v>0.3928571428571429</v>
      </c>
      <c r="Z8" s="8">
        <v>732</v>
      </c>
      <c r="AA8" s="11"/>
      <c r="AB8" s="15">
        <v>5</v>
      </c>
      <c r="AC8" s="1">
        <v>12</v>
      </c>
      <c r="AD8" s="1">
        <v>36</v>
      </c>
      <c r="AE8" s="1">
        <v>34.5</v>
      </c>
      <c r="AF8" s="1">
        <v>27</v>
      </c>
      <c r="AG8" s="13">
        <f t="shared" si="3"/>
        <v>0.04166666666666663</v>
      </c>
      <c r="AH8" s="8">
        <v>1446</v>
      </c>
      <c r="AI8" s="11"/>
      <c r="AJ8" s="15">
        <v>5</v>
      </c>
      <c r="AK8" s="1">
        <v>20</v>
      </c>
      <c r="AL8" s="16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16"/>
      <c r="AX8" s="16"/>
      <c r="AY8" s="16"/>
      <c r="AZ8" s="16"/>
      <c r="BA8" s="16"/>
      <c r="BB8" s="16"/>
      <c r="BC8" s="16"/>
      <c r="BD8" s="16"/>
      <c r="BE8" s="16"/>
    </row>
    <row r="9" spans="1:57" s="3" customFormat="1" ht="15">
      <c r="A9" s="15">
        <v>6</v>
      </c>
      <c r="B9" s="3">
        <v>259</v>
      </c>
      <c r="C9" s="3">
        <v>232</v>
      </c>
      <c r="D9" s="3">
        <v>209</v>
      </c>
      <c r="E9" s="3">
        <v>197</v>
      </c>
      <c r="F9" s="3">
        <v>189</v>
      </c>
      <c r="G9" s="3">
        <v>161</v>
      </c>
      <c r="H9" s="1">
        <v>22202.5</v>
      </c>
      <c r="I9" s="1">
        <f t="shared" si="0"/>
        <v>370.0416666666667</v>
      </c>
      <c r="J9" s="3">
        <v>60</v>
      </c>
      <c r="K9" s="16"/>
      <c r="L9" s="15">
        <v>6</v>
      </c>
      <c r="M9" s="3">
        <v>161</v>
      </c>
      <c r="N9" s="3">
        <v>136</v>
      </c>
      <c r="O9" s="3">
        <v>114</v>
      </c>
      <c r="P9" s="3">
        <v>86</v>
      </c>
      <c r="Q9" s="13">
        <f t="shared" si="1"/>
        <v>0.2919254658385093</v>
      </c>
      <c r="R9" s="8">
        <v>5291</v>
      </c>
      <c r="S9" s="16"/>
      <c r="T9" s="15">
        <v>6</v>
      </c>
      <c r="U9" s="3">
        <v>24</v>
      </c>
      <c r="V9" s="3">
        <v>46</v>
      </c>
      <c r="W9" s="3">
        <v>34</v>
      </c>
      <c r="X9" s="3">
        <v>20</v>
      </c>
      <c r="Y9" s="13">
        <f t="shared" si="2"/>
        <v>0.26086956521739135</v>
      </c>
      <c r="Z9" s="8">
        <v>1498</v>
      </c>
      <c r="AA9" s="11"/>
      <c r="AB9" s="15">
        <v>6</v>
      </c>
      <c r="AC9" s="1">
        <v>27</v>
      </c>
      <c r="AD9" s="1">
        <v>61.5</v>
      </c>
      <c r="AE9" s="1">
        <v>55.5</v>
      </c>
      <c r="AF9" s="1">
        <v>46.5</v>
      </c>
      <c r="AG9" s="13">
        <f t="shared" si="3"/>
        <v>0.09756097560975607</v>
      </c>
      <c r="AH9" s="8">
        <v>2425.5</v>
      </c>
      <c r="AI9" s="11"/>
      <c r="AJ9" s="15">
        <v>6</v>
      </c>
      <c r="AK9" s="1">
        <v>5</v>
      </c>
      <c r="AL9" s="16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16"/>
      <c r="AX9" s="16"/>
      <c r="AY9" s="16"/>
      <c r="AZ9" s="16"/>
      <c r="BA9" s="16"/>
      <c r="BB9" s="16"/>
      <c r="BC9" s="16"/>
      <c r="BD9" s="16"/>
      <c r="BE9" s="16"/>
    </row>
    <row r="10" spans="1:57" s="4" customFormat="1" ht="15">
      <c r="A10" s="6" t="s">
        <v>15</v>
      </c>
      <c r="B10" s="5">
        <f aca="true" t="shared" si="4" ref="B10:I10">AVERAGE(B4:B9)</f>
        <v>239.83333333333334</v>
      </c>
      <c r="C10" s="5">
        <f t="shared" si="4"/>
        <v>221.33333333333334</v>
      </c>
      <c r="D10" s="5">
        <f t="shared" si="4"/>
        <v>199.33333333333334</v>
      </c>
      <c r="E10" s="5">
        <f t="shared" si="4"/>
        <v>187.5</v>
      </c>
      <c r="F10" s="5">
        <f t="shared" si="4"/>
        <v>181.83333333333334</v>
      </c>
      <c r="G10" s="5">
        <f t="shared" si="4"/>
        <v>150</v>
      </c>
      <c r="H10" s="5">
        <f t="shared" si="4"/>
        <v>21087.083333333332</v>
      </c>
      <c r="I10" s="5">
        <f t="shared" si="4"/>
        <v>351.45138888888886</v>
      </c>
      <c r="K10" s="16"/>
      <c r="L10" s="15" t="s">
        <v>15</v>
      </c>
      <c r="M10" s="5">
        <f aca="true" t="shared" si="5" ref="M10:R10">AVERAGE(M4:M9)</f>
        <v>150</v>
      </c>
      <c r="N10" s="5">
        <f t="shared" si="5"/>
        <v>124.83333333333333</v>
      </c>
      <c r="O10" s="5">
        <f t="shared" si="5"/>
        <v>104.16666666666667</v>
      </c>
      <c r="P10" s="5">
        <f t="shared" si="5"/>
        <v>74.5</v>
      </c>
      <c r="Q10" s="13">
        <f t="shared" si="5"/>
        <v>0.30629040513806777</v>
      </c>
      <c r="R10" s="5">
        <f t="shared" si="5"/>
        <v>4800.5</v>
      </c>
      <c r="S10" s="8"/>
      <c r="T10" s="15" t="s">
        <v>15</v>
      </c>
      <c r="U10" s="5">
        <f aca="true" t="shared" si="6" ref="U10:Z10">AVERAGE(U4:U9)</f>
        <v>15.5</v>
      </c>
      <c r="V10" s="5">
        <f t="shared" si="6"/>
        <v>36.666666666666664</v>
      </c>
      <c r="W10" s="5">
        <f t="shared" si="6"/>
        <v>24.833333333333332</v>
      </c>
      <c r="X10" s="5">
        <f t="shared" si="6"/>
        <v>12.5</v>
      </c>
      <c r="Y10" s="13">
        <f t="shared" si="6"/>
        <v>0.330831743661912</v>
      </c>
      <c r="Z10" s="5">
        <f t="shared" si="6"/>
        <v>1096.5</v>
      </c>
      <c r="AA10" s="11"/>
      <c r="AB10" s="15" t="s">
        <v>15</v>
      </c>
      <c r="AC10" s="5">
        <f aca="true" t="shared" si="7" ref="AC10:AH10">AVERAGE(AC4:AC9)</f>
        <v>18.5</v>
      </c>
      <c r="AD10" s="5">
        <f t="shared" si="7"/>
        <v>49</v>
      </c>
      <c r="AE10" s="5">
        <f t="shared" si="7"/>
        <v>45.5</v>
      </c>
      <c r="AF10" s="5">
        <f t="shared" si="7"/>
        <v>36.75</v>
      </c>
      <c r="AG10" s="13">
        <f t="shared" si="7"/>
        <v>0.06792156771697849</v>
      </c>
      <c r="AH10" s="5">
        <f t="shared" si="7"/>
        <v>1945.5</v>
      </c>
      <c r="AI10" s="11"/>
      <c r="AJ10" s="15" t="s">
        <v>15</v>
      </c>
      <c r="AK10" s="5">
        <f>AVERAGE(AK4:AK9)</f>
        <v>10.833333333333334</v>
      </c>
      <c r="AL10" s="8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s="4" customFormat="1" ht="15">
      <c r="A11" s="6" t="s">
        <v>12</v>
      </c>
      <c r="B11" s="5">
        <f aca="true" t="shared" si="8" ref="B11:I11">STDEV(B4:B9)</f>
        <v>13.197221929885956</v>
      </c>
      <c r="C11" s="5">
        <f t="shared" si="8"/>
        <v>8.310635755865057</v>
      </c>
      <c r="D11" s="5">
        <f t="shared" si="8"/>
        <v>7.890923055426951</v>
      </c>
      <c r="E11" s="5">
        <f t="shared" si="8"/>
        <v>10.232301793829187</v>
      </c>
      <c r="F11" s="5">
        <f t="shared" si="8"/>
        <v>6.369196704975331</v>
      </c>
      <c r="G11" s="5">
        <f t="shared" si="8"/>
        <v>7.042726744663604</v>
      </c>
      <c r="H11" s="5">
        <f t="shared" si="8"/>
        <v>871.4448012735508</v>
      </c>
      <c r="I11" s="5">
        <f t="shared" si="8"/>
        <v>14.524080021228066</v>
      </c>
      <c r="K11" s="16"/>
      <c r="L11" s="15" t="s">
        <v>12</v>
      </c>
      <c r="M11" s="5">
        <f aca="true" t="shared" si="9" ref="M11:R11">STDEV(M4:M9)</f>
        <v>7.042726744663604</v>
      </c>
      <c r="N11" s="5">
        <f t="shared" si="9"/>
        <v>7.782458908768211</v>
      </c>
      <c r="O11" s="5">
        <f t="shared" si="9"/>
        <v>8.010409893798641</v>
      </c>
      <c r="P11" s="5">
        <f t="shared" si="9"/>
        <v>7.60920495189872</v>
      </c>
      <c r="Q11" s="13">
        <f t="shared" si="9"/>
        <v>0.024106400298054657</v>
      </c>
      <c r="R11" s="5">
        <f t="shared" si="9"/>
        <v>356.0869275893177</v>
      </c>
      <c r="S11" s="8"/>
      <c r="T11" s="15" t="s">
        <v>12</v>
      </c>
      <c r="U11" s="5">
        <f aca="true" t="shared" si="10" ref="U11:Z11">STDEV(U4:U9)</f>
        <v>6.284902544988268</v>
      </c>
      <c r="V11" s="5">
        <f t="shared" si="10"/>
        <v>6.439461675223062</v>
      </c>
      <c r="W11" s="5">
        <f t="shared" si="10"/>
        <v>6.400520812142298</v>
      </c>
      <c r="X11" s="5">
        <f t="shared" si="10"/>
        <v>5.612486080160912</v>
      </c>
      <c r="Y11" s="13">
        <f t="shared" si="10"/>
        <v>0.059565428698579725</v>
      </c>
      <c r="Z11" s="5">
        <f t="shared" si="10"/>
        <v>284.4318899139124</v>
      </c>
      <c r="AA11" s="11"/>
      <c r="AB11" s="15" t="s">
        <v>12</v>
      </c>
      <c r="AC11" s="5">
        <f aca="true" t="shared" si="11" ref="AC11:AH11">STDEV(AC4:AC9)</f>
        <v>6.04979338490167</v>
      </c>
      <c r="AD11" s="5">
        <f t="shared" si="11"/>
        <v>10.024968827881711</v>
      </c>
      <c r="AE11" s="5">
        <f t="shared" si="11"/>
        <v>8.414273587185052</v>
      </c>
      <c r="AF11" s="5">
        <f t="shared" si="11"/>
        <v>7.146677549742957</v>
      </c>
      <c r="AG11" s="13">
        <f t="shared" si="11"/>
        <v>0.025847879797510517</v>
      </c>
      <c r="AH11" s="5">
        <f t="shared" si="11"/>
        <v>380.90550009155817</v>
      </c>
      <c r="AI11" s="11"/>
      <c r="AJ11" s="15" t="s">
        <v>12</v>
      </c>
      <c r="AK11" s="5">
        <f>STDEV(AK4:AK9)</f>
        <v>6.645800679125629</v>
      </c>
      <c r="AL11" s="8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s="15" customFormat="1" ht="15">
      <c r="A12" s="15" t="s">
        <v>14</v>
      </c>
      <c r="B12" s="15">
        <f aca="true" t="shared" si="12" ref="B12:I12">MAX(B4:B9)</f>
        <v>259</v>
      </c>
      <c r="C12" s="15">
        <f t="shared" si="12"/>
        <v>232</v>
      </c>
      <c r="D12" s="15">
        <f t="shared" si="12"/>
        <v>209</v>
      </c>
      <c r="E12" s="15">
        <f t="shared" si="12"/>
        <v>197</v>
      </c>
      <c r="F12" s="15">
        <f t="shared" si="12"/>
        <v>189</v>
      </c>
      <c r="G12" s="15">
        <f t="shared" si="12"/>
        <v>161</v>
      </c>
      <c r="H12" s="15">
        <f t="shared" si="12"/>
        <v>22202.5</v>
      </c>
      <c r="I12" s="6">
        <f t="shared" si="12"/>
        <v>370.0416666666667</v>
      </c>
      <c r="K12" s="16"/>
      <c r="L12" s="15" t="s">
        <v>14</v>
      </c>
      <c r="M12" s="15">
        <f aca="true" t="shared" si="13" ref="M12:R12">MAX(M4:M9)</f>
        <v>161</v>
      </c>
      <c r="N12" s="15">
        <f t="shared" si="13"/>
        <v>136</v>
      </c>
      <c r="O12" s="15">
        <f t="shared" si="13"/>
        <v>114</v>
      </c>
      <c r="P12" s="15">
        <f t="shared" si="13"/>
        <v>86</v>
      </c>
      <c r="Q12" s="13">
        <f t="shared" si="13"/>
        <v>0.3426573426573427</v>
      </c>
      <c r="R12" s="6">
        <f t="shared" si="13"/>
        <v>5291</v>
      </c>
      <c r="S12" s="16"/>
      <c r="T12" s="15" t="s">
        <v>14</v>
      </c>
      <c r="U12" s="15">
        <f aca="true" t="shared" si="14" ref="U12:Z12">MAX(U4:U9)</f>
        <v>24</v>
      </c>
      <c r="V12" s="15">
        <f t="shared" si="14"/>
        <v>46</v>
      </c>
      <c r="W12" s="15">
        <f t="shared" si="14"/>
        <v>34</v>
      </c>
      <c r="X12" s="15">
        <f t="shared" si="14"/>
        <v>20</v>
      </c>
      <c r="Y12" s="13">
        <f t="shared" si="14"/>
        <v>0.40625</v>
      </c>
      <c r="Z12" s="6">
        <f t="shared" si="14"/>
        <v>1498</v>
      </c>
      <c r="AA12" s="11"/>
      <c r="AB12" s="15" t="s">
        <v>14</v>
      </c>
      <c r="AC12" s="6">
        <f aca="true" t="shared" si="15" ref="AC12:AH12">MAX(AC4:AC9)</f>
        <v>27</v>
      </c>
      <c r="AD12" s="6">
        <f t="shared" si="15"/>
        <v>61.5</v>
      </c>
      <c r="AE12" s="6">
        <f t="shared" si="15"/>
        <v>55.5</v>
      </c>
      <c r="AF12" s="6">
        <f t="shared" si="15"/>
        <v>46.5</v>
      </c>
      <c r="AG12" s="13">
        <f t="shared" si="15"/>
        <v>0.09756097560975607</v>
      </c>
      <c r="AH12" s="6">
        <f t="shared" si="15"/>
        <v>2425.5</v>
      </c>
      <c r="AI12" s="11"/>
      <c r="AJ12" s="15" t="s">
        <v>14</v>
      </c>
      <c r="AK12" s="6">
        <f>MAX(AK4:AK9)</f>
        <v>20</v>
      </c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s="15" customFormat="1" ht="15">
      <c r="A13" s="15" t="s">
        <v>13</v>
      </c>
      <c r="B13" s="15">
        <f aca="true" t="shared" si="16" ref="B13:I13">MIN(B4:B9)</f>
        <v>225</v>
      </c>
      <c r="C13" s="15">
        <f t="shared" si="16"/>
        <v>209</v>
      </c>
      <c r="D13" s="15">
        <f t="shared" si="16"/>
        <v>190</v>
      </c>
      <c r="E13" s="15">
        <f t="shared" si="16"/>
        <v>171</v>
      </c>
      <c r="F13" s="15">
        <f t="shared" si="16"/>
        <v>172</v>
      </c>
      <c r="G13" s="15">
        <f t="shared" si="16"/>
        <v>143</v>
      </c>
      <c r="H13" s="15">
        <f t="shared" si="16"/>
        <v>19892.5</v>
      </c>
      <c r="I13" s="6">
        <f t="shared" si="16"/>
        <v>331.5416666666667</v>
      </c>
      <c r="K13" s="16"/>
      <c r="L13" s="15" t="s">
        <v>13</v>
      </c>
      <c r="M13" s="15">
        <f aca="true" t="shared" si="17" ref="M13:R13">MIN(M4:M9)</f>
        <v>143</v>
      </c>
      <c r="N13" s="15">
        <f t="shared" si="17"/>
        <v>115</v>
      </c>
      <c r="O13" s="15">
        <f t="shared" si="17"/>
        <v>94</v>
      </c>
      <c r="P13" s="15">
        <f t="shared" si="17"/>
        <v>65</v>
      </c>
      <c r="Q13" s="13">
        <f t="shared" si="17"/>
        <v>0.2727272727272727</v>
      </c>
      <c r="R13" s="6">
        <f t="shared" si="17"/>
        <v>4354</v>
      </c>
      <c r="S13" s="16"/>
      <c r="T13" s="15" t="s">
        <v>13</v>
      </c>
      <c r="U13" s="15">
        <f aca="true" t="shared" si="18" ref="U13:Z13">MIN(U4:U9)</f>
        <v>8</v>
      </c>
      <c r="V13" s="15">
        <f t="shared" si="18"/>
        <v>28</v>
      </c>
      <c r="W13" s="15">
        <f t="shared" si="18"/>
        <v>17</v>
      </c>
      <c r="X13" s="15">
        <f t="shared" si="18"/>
        <v>5</v>
      </c>
      <c r="Y13" s="13">
        <f t="shared" si="18"/>
        <v>0.26086956521739135</v>
      </c>
      <c r="Z13" s="6">
        <f t="shared" si="18"/>
        <v>732</v>
      </c>
      <c r="AA13" s="11"/>
      <c r="AB13" s="15" t="s">
        <v>13</v>
      </c>
      <c r="AC13" s="6">
        <f aca="true" t="shared" si="19" ref="AC13:AH13">MIN(AC4:AC9)</f>
        <v>12</v>
      </c>
      <c r="AD13" s="6">
        <f t="shared" si="19"/>
        <v>36</v>
      </c>
      <c r="AE13" s="6">
        <f t="shared" si="19"/>
        <v>34.5</v>
      </c>
      <c r="AF13" s="6">
        <f t="shared" si="19"/>
        <v>27</v>
      </c>
      <c r="AG13" s="13">
        <f t="shared" si="19"/>
        <v>0.038461538461538436</v>
      </c>
      <c r="AH13" s="6">
        <f t="shared" si="19"/>
        <v>1446</v>
      </c>
      <c r="AI13" s="11"/>
      <c r="AJ13" s="15" t="s">
        <v>13</v>
      </c>
      <c r="AK13" s="6">
        <f>MIN(AK4:AK9)</f>
        <v>5</v>
      </c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s="3" customFormat="1" ht="15">
      <c r="A14" s="16"/>
      <c r="B14" s="1"/>
      <c r="C14" s="1"/>
      <c r="D14" s="1"/>
      <c r="E14" s="1"/>
      <c r="F14" s="1"/>
      <c r="G14" s="16"/>
      <c r="H14" s="16"/>
      <c r="K14" s="16"/>
      <c r="S14" s="16"/>
      <c r="AA14" s="16"/>
      <c r="AF14" s="1"/>
      <c r="AH14" s="16"/>
      <c r="AI14" s="16"/>
      <c r="AK14" s="1"/>
      <c r="AL14" s="16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1:57" s="3" customFormat="1" ht="15">
      <c r="K15" s="16"/>
      <c r="M15" s="8"/>
      <c r="N15" s="1"/>
      <c r="S15" s="16"/>
      <c r="AA15" s="20"/>
      <c r="AB15" s="8"/>
      <c r="AC15" s="8"/>
      <c r="AD15" s="8"/>
      <c r="AE15" s="8"/>
      <c r="AF15" s="8"/>
      <c r="AG15" s="8"/>
      <c r="AH15" s="8"/>
      <c r="AI15" s="16"/>
      <c r="AJ15" s="16"/>
      <c r="AL15" s="16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s="3" customFormat="1" ht="15">
      <c r="A16" s="17" t="s">
        <v>17</v>
      </c>
      <c r="J16" s="5" t="s">
        <v>46</v>
      </c>
      <c r="K16" s="5" t="s">
        <v>47</v>
      </c>
      <c r="L16" s="5" t="s">
        <v>48</v>
      </c>
      <c r="S16" s="16"/>
      <c r="AA16" s="20"/>
      <c r="AB16" s="8"/>
      <c r="AC16" s="8"/>
      <c r="AD16" s="8"/>
      <c r="AE16" s="8"/>
      <c r="AF16" s="8"/>
      <c r="AG16" s="8"/>
      <c r="AH16" s="8"/>
      <c r="AI16" s="16"/>
      <c r="AL16" s="16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3:57" s="3" customFormat="1" ht="15">
      <c r="C17" s="8"/>
      <c r="J17" s="8">
        <v>338.7083333333333</v>
      </c>
      <c r="K17" s="8">
        <v>4494</v>
      </c>
      <c r="L17" s="1">
        <f aca="true" t="shared" si="20" ref="L17:L22">(J17+K17)</f>
        <v>4832.708333333333</v>
      </c>
      <c r="S17" s="16"/>
      <c r="AA17" s="20"/>
      <c r="AB17" s="8"/>
      <c r="AC17" s="8"/>
      <c r="AD17" s="8"/>
      <c r="AE17" s="8"/>
      <c r="AF17" s="8"/>
      <c r="AG17" s="8"/>
      <c r="AH17" s="8"/>
      <c r="AI17" s="16"/>
      <c r="AL17" s="16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48" s="16" customFormat="1" ht="15">
      <c r="A18" s="27" t="s">
        <v>53</v>
      </c>
      <c r="J18" s="8">
        <v>349.375</v>
      </c>
      <c r="K18" s="8">
        <v>4699</v>
      </c>
      <c r="L18" s="1">
        <f t="shared" si="20"/>
        <v>5048.375</v>
      </c>
      <c r="N18" s="8"/>
      <c r="AA18" s="8"/>
      <c r="AB18" s="8"/>
      <c r="AC18" s="8"/>
      <c r="AD18" s="8"/>
      <c r="AE18" s="8"/>
      <c r="AF18" s="8"/>
      <c r="AG18" s="8"/>
      <c r="AH18" s="8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s="16" customFormat="1" ht="15">
      <c r="A19" s="27" t="s">
        <v>58</v>
      </c>
      <c r="B19" s="8"/>
      <c r="J19" s="8">
        <v>356.7083333333333</v>
      </c>
      <c r="K19" s="8">
        <v>4874</v>
      </c>
      <c r="L19" s="1">
        <f t="shared" si="20"/>
        <v>5230.708333333333</v>
      </c>
      <c r="M19" s="8"/>
      <c r="AA19" s="8"/>
      <c r="AB19" s="8"/>
      <c r="AC19" s="8"/>
      <c r="AD19" s="8"/>
      <c r="AE19" s="8"/>
      <c r="AF19" s="8"/>
      <c r="AG19" s="8"/>
      <c r="AH19" s="8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8:48" s="16" customFormat="1" ht="15">
      <c r="H20" s="8"/>
      <c r="I20" s="8"/>
      <c r="J20" s="8">
        <v>362.3333333333333</v>
      </c>
      <c r="K20" s="8">
        <v>5091</v>
      </c>
      <c r="L20" s="1">
        <f t="shared" si="20"/>
        <v>5453.333333333333</v>
      </c>
      <c r="R20" s="8"/>
      <c r="AA20" s="20"/>
      <c r="AB20" s="8"/>
      <c r="AC20" s="8"/>
      <c r="AD20" s="8"/>
      <c r="AE20" s="8"/>
      <c r="AF20" s="8"/>
      <c r="AG20" s="8"/>
      <c r="AH20" s="8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8:48" s="16" customFormat="1" ht="15">
      <c r="H21" s="8"/>
      <c r="I21" s="8"/>
      <c r="J21" s="8">
        <v>331.5416666666667</v>
      </c>
      <c r="K21" s="8">
        <v>4354</v>
      </c>
      <c r="L21" s="1">
        <f t="shared" si="20"/>
        <v>4685.541666666667</v>
      </c>
      <c r="Q21" s="11"/>
      <c r="R21" s="8"/>
      <c r="AA21" s="8"/>
      <c r="AB21" s="8"/>
      <c r="AC21" s="8"/>
      <c r="AD21" s="8"/>
      <c r="AE21" s="8"/>
      <c r="AF21" s="8"/>
      <c r="AG21" s="8"/>
      <c r="AH21" s="8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8:48" s="16" customFormat="1" ht="15">
      <c r="H22" s="8"/>
      <c r="I22" s="8"/>
      <c r="J22" s="8">
        <v>370.0416666666667</v>
      </c>
      <c r="K22" s="8">
        <v>5291</v>
      </c>
      <c r="L22" s="1">
        <f t="shared" si="20"/>
        <v>5661.041666666667</v>
      </c>
      <c r="Q22" s="11"/>
      <c r="R22" s="8"/>
      <c r="AA22" s="8"/>
      <c r="AB22" s="8"/>
      <c r="AC22" s="8"/>
      <c r="AD22" s="8"/>
      <c r="AE22" s="8"/>
      <c r="AF22" s="8"/>
      <c r="AG22" s="8"/>
      <c r="AH22" s="8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8:48" s="16" customFormat="1" ht="15">
      <c r="H23" s="8"/>
      <c r="I23" s="8"/>
      <c r="J23" s="5">
        <f>AVERAGE(J17:J22)</f>
        <v>351.45138888888886</v>
      </c>
      <c r="K23" s="5">
        <f>AVERAGE(K17:K22)</f>
        <v>4800.5</v>
      </c>
      <c r="L23" s="5">
        <f>AVERAGE(L17:L22)</f>
        <v>5151.951388888889</v>
      </c>
      <c r="Q23" s="11"/>
      <c r="R23" s="8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8:48" s="16" customFormat="1" ht="15">
      <c r="H24" s="8"/>
      <c r="I24" s="8"/>
      <c r="J24" s="5">
        <f>STDEV(J17:J22)</f>
        <v>14.524080021228066</v>
      </c>
      <c r="K24" s="5">
        <f>STDEV(K17:K22)</f>
        <v>356.0869275893177</v>
      </c>
      <c r="L24" s="5">
        <f>STDEV(L17:L22)</f>
        <v>370.51015357269387</v>
      </c>
      <c r="Q24" s="11"/>
      <c r="R24" s="8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8:48" s="16" customFormat="1" ht="15">
      <c r="H25" s="8"/>
      <c r="I25" s="8"/>
      <c r="J25" s="6">
        <f>MAX(J17:J22)</f>
        <v>370.0416666666667</v>
      </c>
      <c r="K25" s="6">
        <f>MAX(K17:K22)</f>
        <v>5291</v>
      </c>
      <c r="L25" s="6">
        <f>MAX(L17:L22)</f>
        <v>5661.041666666667</v>
      </c>
      <c r="Q25" s="11"/>
      <c r="R25" s="8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8:48" s="16" customFormat="1" ht="15">
      <c r="H26" s="8"/>
      <c r="I26" s="8"/>
      <c r="J26" s="6">
        <f>MIN(J17:J22)</f>
        <v>331.5416666666667</v>
      </c>
      <c r="K26" s="6">
        <f>MIN(K17:K22)</f>
        <v>4354</v>
      </c>
      <c r="L26" s="6">
        <f>MIN(L17:L22)</f>
        <v>4685.541666666667</v>
      </c>
      <c r="Q26" s="11"/>
      <c r="R26" s="8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s="16" customFormat="1" ht="15">
      <c r="A27" s="8"/>
      <c r="B27" s="8"/>
      <c r="C27" s="8"/>
      <c r="D27" s="8"/>
      <c r="E27" s="8"/>
      <c r="F27" s="8"/>
      <c r="G27" s="8"/>
      <c r="H27" s="8"/>
      <c r="I27" s="8"/>
      <c r="M27" s="8"/>
      <c r="N27" s="8"/>
      <c r="O27" s="8"/>
      <c r="P27" s="8"/>
      <c r="Q27" s="11"/>
      <c r="R27" s="8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5" max="5" width="18.28125" style="0" customWidth="1"/>
    <col min="6" max="6" width="18.421875" style="0" customWidth="1"/>
    <col min="7" max="7" width="12.00390625" style="0" customWidth="1"/>
    <col min="9" max="9" width="17.7109375" style="0" customWidth="1"/>
    <col min="10" max="10" width="16.421875" style="0" customWidth="1"/>
    <col min="21" max="21" width="17.421875" style="0" customWidth="1"/>
  </cols>
  <sheetData>
    <row r="1" spans="1:5" ht="15">
      <c r="A1" s="29" t="s">
        <v>55</v>
      </c>
      <c r="B1" s="30"/>
      <c r="C1" s="30"/>
      <c r="E1" s="29" t="s">
        <v>55</v>
      </c>
    </row>
    <row r="2" spans="2:41" s="4" customFormat="1" ht="17.25" customHeight="1">
      <c r="B2" s="31" t="s">
        <v>56</v>
      </c>
      <c r="C2" s="5"/>
      <c r="E2" s="4" t="s">
        <v>18</v>
      </c>
      <c r="F2" s="4" t="s">
        <v>0</v>
      </c>
      <c r="G2" s="4" t="s">
        <v>29</v>
      </c>
      <c r="H2" s="16"/>
      <c r="I2" s="4" t="s">
        <v>3</v>
      </c>
      <c r="J2" s="4" t="s">
        <v>0</v>
      </c>
      <c r="K2" s="5" t="s">
        <v>25</v>
      </c>
      <c r="L2" s="16"/>
      <c r="M2" s="4" t="s">
        <v>3</v>
      </c>
      <c r="N2" s="4" t="s">
        <v>1</v>
      </c>
      <c r="P2" s="16"/>
      <c r="Q2" s="4" t="s">
        <v>3</v>
      </c>
      <c r="R2" s="4" t="s">
        <v>2</v>
      </c>
      <c r="T2" s="16"/>
      <c r="U2" s="4" t="s">
        <v>27</v>
      </c>
      <c r="V2" s="4" t="s">
        <v>11</v>
      </c>
      <c r="X2" s="16"/>
      <c r="Z2" s="4" t="s">
        <v>4</v>
      </c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s="15" customFormat="1" ht="15">
      <c r="A3" s="6"/>
      <c r="B3" s="32" t="s">
        <v>15</v>
      </c>
      <c r="C3" s="6" t="s">
        <v>12</v>
      </c>
      <c r="F3" s="15" t="s">
        <v>15</v>
      </c>
      <c r="G3" s="15" t="s">
        <v>12</v>
      </c>
      <c r="H3" s="16"/>
      <c r="J3" s="6" t="s">
        <v>15</v>
      </c>
      <c r="K3" s="6" t="s">
        <v>12</v>
      </c>
      <c r="L3" s="16"/>
      <c r="N3" s="6" t="s">
        <v>15</v>
      </c>
      <c r="O3" s="6" t="s">
        <v>12</v>
      </c>
      <c r="P3" s="16"/>
      <c r="R3" s="6" t="s">
        <v>15</v>
      </c>
      <c r="S3" s="6" t="s">
        <v>12</v>
      </c>
      <c r="T3" s="16"/>
      <c r="V3" s="6" t="s">
        <v>15</v>
      </c>
      <c r="W3" s="6" t="s">
        <v>12</v>
      </c>
      <c r="X3" s="16"/>
      <c r="Z3" s="15" t="s">
        <v>15</v>
      </c>
      <c r="AA3" s="15" t="s">
        <v>12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3" customFormat="1" ht="15">
      <c r="A4" s="32"/>
      <c r="B4" s="1">
        <v>23.75</v>
      </c>
      <c r="C4" s="1">
        <v>3.1</v>
      </c>
      <c r="E4" s="15">
        <v>5</v>
      </c>
      <c r="F4" s="33">
        <v>237.17499999999998</v>
      </c>
      <c r="G4" s="33">
        <v>4.298080967130592</v>
      </c>
      <c r="H4" s="16"/>
      <c r="I4" s="15">
        <v>2</v>
      </c>
      <c r="J4" s="33">
        <v>133.775</v>
      </c>
      <c r="K4" s="33">
        <v>7.91893300893517</v>
      </c>
      <c r="L4" s="8"/>
      <c r="M4" s="15">
        <v>2</v>
      </c>
      <c r="N4" s="33">
        <v>15.775</v>
      </c>
      <c r="O4" s="33">
        <v>2.2247471766472677</v>
      </c>
      <c r="P4" s="1"/>
      <c r="Q4" s="15">
        <v>2</v>
      </c>
      <c r="R4" s="33">
        <v>16.099999999999998</v>
      </c>
      <c r="S4" s="33">
        <v>3.303331651530018</v>
      </c>
      <c r="T4" s="1"/>
      <c r="U4" s="6" t="s">
        <v>30</v>
      </c>
      <c r="V4" s="33">
        <v>305.428125</v>
      </c>
      <c r="W4" s="33">
        <v>12.576938047859908</v>
      </c>
      <c r="X4" s="8"/>
      <c r="Y4" s="15" t="s">
        <v>26</v>
      </c>
      <c r="Z4" s="1">
        <v>19.75</v>
      </c>
      <c r="AA4" s="1">
        <v>4.272001872658765</v>
      </c>
      <c r="AB4" s="16"/>
      <c r="AC4" s="23"/>
      <c r="AD4" s="23"/>
      <c r="AE4" s="23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2:41" s="3" customFormat="1" ht="15">
      <c r="B5" s="1"/>
      <c r="C5" s="1"/>
      <c r="E5" s="15">
        <v>15</v>
      </c>
      <c r="F5" s="33">
        <v>198.05000000000004</v>
      </c>
      <c r="G5" s="33">
        <v>5.11135989732569</v>
      </c>
      <c r="H5" s="16"/>
      <c r="I5" s="15">
        <v>8</v>
      </c>
      <c r="J5" s="33">
        <v>105.775</v>
      </c>
      <c r="K5" s="33">
        <v>7.799070457432948</v>
      </c>
      <c r="L5" s="8"/>
      <c r="M5" s="15">
        <v>8</v>
      </c>
      <c r="N5" s="33">
        <v>30.350000000000005</v>
      </c>
      <c r="O5" s="33">
        <v>2.6589471600616457</v>
      </c>
      <c r="P5" s="1"/>
      <c r="Q5" s="15">
        <v>8</v>
      </c>
      <c r="R5" s="33">
        <v>36.975</v>
      </c>
      <c r="S5" s="33">
        <v>6.5712631966768384</v>
      </c>
      <c r="T5" s="1"/>
      <c r="U5" s="6" t="s">
        <v>31</v>
      </c>
      <c r="V5" s="33">
        <v>3924.1499999999996</v>
      </c>
      <c r="W5" s="33">
        <v>333.9187296334344</v>
      </c>
      <c r="X5" s="8"/>
      <c r="Y5" s="15" t="s">
        <v>14</v>
      </c>
      <c r="Z5" s="1">
        <v>25</v>
      </c>
      <c r="AA5" s="1"/>
      <c r="AB5" s="16"/>
      <c r="AC5" s="23"/>
      <c r="AD5" s="23"/>
      <c r="AE5" s="23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2:41" s="3" customFormat="1" ht="15">
      <c r="B6" s="1"/>
      <c r="C6" s="1"/>
      <c r="E6" s="15">
        <v>30</v>
      </c>
      <c r="F6" s="33">
        <v>178.57500000000002</v>
      </c>
      <c r="G6" s="33">
        <v>6.0624664947530436</v>
      </c>
      <c r="H6" s="16"/>
      <c r="I6" s="15">
        <v>24</v>
      </c>
      <c r="J6" s="33">
        <v>84.05000000000001</v>
      </c>
      <c r="K6" s="33">
        <v>8.392973251476576</v>
      </c>
      <c r="L6" s="8"/>
      <c r="M6" s="15">
        <v>24</v>
      </c>
      <c r="N6" s="33">
        <v>15.35</v>
      </c>
      <c r="O6" s="33">
        <v>1.667932852365471</v>
      </c>
      <c r="P6" s="1"/>
      <c r="Q6" s="15">
        <v>24</v>
      </c>
      <c r="R6" s="33">
        <v>21.7</v>
      </c>
      <c r="S6" s="33">
        <v>3.8976916245388242</v>
      </c>
      <c r="T6" s="1"/>
      <c r="U6" s="6" t="s">
        <v>57</v>
      </c>
      <c r="V6" s="33">
        <v>4229.578125</v>
      </c>
      <c r="W6" s="33">
        <v>417.6450348738785</v>
      </c>
      <c r="X6" s="8"/>
      <c r="Y6" s="15" t="s">
        <v>13</v>
      </c>
      <c r="Z6" s="1">
        <v>15</v>
      </c>
      <c r="AA6" s="1"/>
      <c r="AB6" s="16"/>
      <c r="AC6" s="23"/>
      <c r="AD6" s="23"/>
      <c r="AE6" s="23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2:41" s="3" customFormat="1" ht="15">
      <c r="B7" s="1"/>
      <c r="C7" s="1"/>
      <c r="E7" s="15">
        <v>45</v>
      </c>
      <c r="F7" s="33">
        <v>156.05</v>
      </c>
      <c r="G7" s="33">
        <v>8.845676910220162</v>
      </c>
      <c r="H7" s="16"/>
      <c r="I7" s="15">
        <v>48</v>
      </c>
      <c r="J7" s="33">
        <v>56.525</v>
      </c>
      <c r="K7" s="33">
        <v>5.9941221208781315</v>
      </c>
      <c r="L7" s="8"/>
      <c r="M7" s="15">
        <v>48</v>
      </c>
      <c r="N7" s="33">
        <v>9.475</v>
      </c>
      <c r="O7" s="33">
        <v>1.8125948251057045</v>
      </c>
      <c r="P7" s="1"/>
      <c r="Q7" s="15">
        <v>48</v>
      </c>
      <c r="R7" s="33">
        <v>12.75</v>
      </c>
      <c r="S7" s="33">
        <v>2.5965361541869556</v>
      </c>
      <c r="T7" s="1"/>
      <c r="U7" s="15" t="s">
        <v>1</v>
      </c>
      <c r="V7" s="33">
        <v>801.875</v>
      </c>
      <c r="W7" s="33">
        <v>89.06061699763848</v>
      </c>
      <c r="X7" s="8"/>
      <c r="AA7" s="16"/>
      <c r="AB7" s="16"/>
      <c r="AC7" s="23"/>
      <c r="AD7" s="23"/>
      <c r="AE7" s="23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s="3" customFormat="1" ht="15">
      <c r="A8" s="27" t="s">
        <v>53</v>
      </c>
      <c r="B8" s="1"/>
      <c r="C8" s="1"/>
      <c r="E8" s="15">
        <v>60</v>
      </c>
      <c r="F8" s="33">
        <v>150.17500000000004</v>
      </c>
      <c r="G8" s="33">
        <v>7.404964550893573</v>
      </c>
      <c r="H8" s="16"/>
      <c r="L8" s="16"/>
      <c r="P8" s="16"/>
      <c r="R8" s="19"/>
      <c r="S8" s="19"/>
      <c r="T8" s="22"/>
      <c r="U8" s="15" t="s">
        <v>2</v>
      </c>
      <c r="V8" s="33">
        <v>1042.0249999999999</v>
      </c>
      <c r="W8" s="33">
        <v>177.40342020378336</v>
      </c>
      <c r="X8" s="16"/>
      <c r="Y8" s="16"/>
      <c r="AA8" s="16"/>
      <c r="AB8" s="16"/>
      <c r="AC8" s="23"/>
      <c r="AD8" s="23"/>
      <c r="AE8" s="23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s="3" customFormat="1" ht="15">
      <c r="A9" s="27" t="s">
        <v>58</v>
      </c>
      <c r="B9" s="1"/>
      <c r="C9" s="1"/>
      <c r="E9" s="15">
        <v>120</v>
      </c>
      <c r="F9" s="33">
        <v>133.775</v>
      </c>
      <c r="G9" s="33">
        <v>7.734953134958491</v>
      </c>
      <c r="H9" s="16"/>
      <c r="I9" s="4" t="s">
        <v>10</v>
      </c>
      <c r="J9" s="5" t="s">
        <v>59</v>
      </c>
      <c r="K9" s="5"/>
      <c r="L9" s="8"/>
      <c r="M9" s="5"/>
      <c r="N9" s="5"/>
      <c r="O9" s="5"/>
      <c r="P9" s="8"/>
      <c r="Q9" s="5"/>
      <c r="R9" s="5"/>
      <c r="S9" s="5"/>
      <c r="T9" s="8"/>
      <c r="U9" s="16"/>
      <c r="V9" s="34"/>
      <c r="X9" s="16"/>
      <c r="AA9" s="1"/>
      <c r="AB9" s="16"/>
      <c r="AC9" s="23"/>
      <c r="AD9" s="23"/>
      <c r="AE9" s="23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5:41" s="3" customFormat="1" ht="15">
      <c r="E10" s="16"/>
      <c r="F10" s="16"/>
      <c r="G10" s="16"/>
      <c r="H10" s="16"/>
      <c r="I10" s="4" t="s">
        <v>9</v>
      </c>
      <c r="J10" s="5"/>
      <c r="K10" s="5"/>
      <c r="L10" s="8"/>
      <c r="M10" s="5"/>
      <c r="N10" s="5" t="s">
        <v>60</v>
      </c>
      <c r="O10" s="5"/>
      <c r="P10" s="8"/>
      <c r="Q10" s="5"/>
      <c r="R10" s="5" t="s">
        <v>61</v>
      </c>
      <c r="S10" s="5"/>
      <c r="T10" s="8"/>
      <c r="U10"/>
      <c r="V10"/>
      <c r="X10" s="16"/>
      <c r="AA10" s="1"/>
      <c r="AB10" s="16"/>
      <c r="AC10" s="23"/>
      <c r="AD10" s="23"/>
      <c r="AE10" s="23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5:41" s="3" customFormat="1" ht="15">
      <c r="E11" s="11"/>
      <c r="F11" s="8"/>
      <c r="G11" s="11"/>
      <c r="H11" s="16"/>
      <c r="P11" s="11"/>
      <c r="R11" s="1"/>
      <c r="T11" s="16"/>
      <c r="U11"/>
      <c r="V11"/>
      <c r="X11" s="16"/>
      <c r="Y11" s="16"/>
      <c r="AA11" s="1"/>
      <c r="AB11" s="16"/>
      <c r="AC11" s="23"/>
      <c r="AD11" s="23"/>
      <c r="AE11" s="23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2014-02-08T12:33:35Z</dcterms:created>
  <dcterms:modified xsi:type="dcterms:W3CDTF">2016-07-11T19:37:11Z</dcterms:modified>
  <cp:category/>
  <cp:version/>
  <cp:contentType/>
  <cp:contentStatus/>
</cp:coreProperties>
</file>